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<sst xmlns="http://schemas.openxmlformats.org/spreadsheetml/2006/main" count="217" uniqueCount="106">
  <si>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</si>
  <si>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</si>
  <si>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</si>
  <si>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</si>
  <si>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</si>
  <si>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</si>
  <si>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</si>
  <si>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</si>
  <si>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</si>
  <si>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</si>
  <si>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</si>
  <si>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</si>
  <si>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</si>
  <si>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</si>
  <si>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</si>
  <si>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</si>
  <si>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</si>
  <si>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</si>
  <si>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</si>
  <si>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</si>
  <si>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</si>
  <si>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</si>
  <si>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</si>
  <si>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</si>
  <si>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</si>
  <si>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</si>
  <si>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</si>
  <si>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</si>
  <si>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</si>
  <si>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</si>
  <si>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</si>
  <si>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</si>
  <si>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</si>
  <si>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</si>
  <si>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</si>
  <si>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</si>
  <si>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</si>
  <si>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</si>
  <si>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</si>
  <si>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</si>
  <si>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</si>
  <si>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</si>
  <si>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</si>
  <si>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</si>
  <si>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</si>
  <si>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</si>
  <si>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</si>
  <si>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</si>
  <si>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</si>
  <si>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</si>
  <si>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</si>
  <si>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</si>
  <si>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</si>
  <si>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</si>
  <si>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</si>
  <si>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</si>
  <si>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</si>
  <si>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</si>
  <si>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</si>
  <si>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</si>
  <si>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</si>
  <si>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</si>
  <si>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</si>
  <si>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</si>
  <si>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</si>
  <si>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</si>
  <si>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</si>
  <si>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</si>
  <si>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</si>
  <si>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</si>
  <si>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</si>
  <si>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</si>
  <si>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</si>
  <si>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</si>
  <si>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</si>
  <si>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</si>
  <si>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</si>
  <si>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</si>
  <si>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</si>
  <si>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</si>
  <si>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</si>
  <si>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</si>
  <si>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</si>
  <si>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</si>
  <si>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</si>
  <si>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</si>
  <si>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</si>
  <si>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</si>
  <si>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</si>
  <si>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</si>
  <si>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</si>
  <si>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</si>
  <si>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七飯町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</si>
  <si>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</si>
  <si>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</si>
  <si>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</si>
  <si>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</si>
  <si>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</si>
  <si>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</si>
  <si>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</si>
  <si>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</si>
  <si>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</si>
  <si>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</si>
  <si>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
　表中期間は、単年度黒字を確保している。今後の施設更新等の増加を見据えた効率的な経営を行う。
②累積欠損金比率について
　欠損金を生じさせないよう、慎重な経営を行う。
③流動比率について
　会計制度の変更より、H26に流動負債(企業債)が増加。H27は必要な施設更新等に企業債を利用、今後も経営状況等を慎重に見極め、より一層効率的な経営を行う。　
④企業債残高対給水収益比率について
　類似団体等と比べ、企業債残高に対する給水収益が少ない傾向から、より一層効率的な経営を行う。
⑤料金回収率について
　類似団体等と比べ概ね同等である。しかし、施設更新等を更に進めるため、より一層効率的な経営を行う。
⑥給水原価及び⑧有収率について
　類似団体等と比べ概ね同等である。今後も有収水率向上を図り、より一層効率的な経営を行う。
⑦施設利用率について
　類似団体等と比べ概ね同等である。施設の更新等に合わせ施設の効率化について更に検討を進める。</t>
    <phoneticPr fontId="4"/>
  </si>
  <si>
    <t>　現状では、老朽設備の更新や有収率向上のための設備更新とあわせ、災害時対応機能整備も並行して進めており、それらに対する資金等が追い付かない状況となっている。
　また、当町の人口についても今後は減少の推計がなされており消費税増税、節水意識の向上や高齢化等の進展により、給水収益を取り巻く環境は、より一層厳しくなる事を想定し、町内で生じている料金格差の統一化を進め、収益力の向上、経営の効率化と計画的な設備更新を含めた経営戦略を可能限り早急に策定し、安心安全で安定的な水道水を供給する経営を行う。</t>
    <phoneticPr fontId="4"/>
  </si>
  <si>
    <t>①有形固定資産減価償却率について
　類似団体等と比べ概ね同等であるが、H22より毎年数値が増加していることより、設備等の更新が老朽化に追い付いていない現状があるため、より効率的な経営と資産管理や更新時の仕様等の見直しを進める。
②管路経年化率及び③管路更新率について
　類似団体等と比べ低い状況であり、限られた財源により管路更新に取り組んでいるが、直近で一番高い更新率で事業を進めた場合でも、法定耐用年数内での全更新が難しい状況であることより、効率的な経営と資産の管理をより一層進め設備等の評価を通じた更新を行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</si>
</sst>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0.43</c:v>
                </c:pt>
                <c:pt idx="1">
                  <c:v>0.72</c:v>
                </c:pt>
                <c:pt idx="2">
                  <c:v>0.89</c:v>
                </c:pt>
                <c:pt idx="3">
                  <c:v>1.26</c:v>
                </c:pt>
                <c:pt idx="4">
                  <c:v>0.4</c:v>
                </c:pt>
              </c:numCache>
            </c:numRef>
          </c:val>
        </c:ser>
        <c:dLbls>
          <c:showLegendKey val="0"/>
          <c:showVal val="0"/>
          <c:showCatName val="0"/>
          <c:showSerName val="0"/>
          <c:showPercent val="0"/>
          <c:showBubbleSize val="0"/>
        </c:dLbls>
        <c:gapWidth val="150"/>
        <c:axId val="81535744"/>
        <c:axId val="815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1535744"/>
        <c:axId val="81537664"/>
      </c:lineChart>
      <c:dateAx>
        <c:axId val="81535744"/>
        <c:scaling>
          <c:orientation val="minMax"/>
        </c:scaling>
        <c:delete val="1"/>
        <c:axPos val="b"/>
        <c:numFmt formatCode="ge" sourceLinked="1"/>
        <c:majorTickMark val="none"/>
        <c:minorTickMark val="none"/>
        <c:tickLblPos val="none"/>
        <c:crossAx val="81537664"/>
        <c:crosses val="autoZero"/>
        <c:auto val="1"/>
        <c:lblOffset val="100"/>
        <c:baseTimeUnit val="years"/>
      </c:dateAx>
      <c:valAx>
        <c:axId val="815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55.38</c:v>
                </c:pt>
                <c:pt idx="1">
                  <c:v>56.9</c:v>
                </c:pt>
                <c:pt idx="2">
                  <c:v>58.24</c:v>
                </c:pt>
                <c:pt idx="3">
                  <c:v>56.88</c:v>
                </c:pt>
                <c:pt idx="4">
                  <c:v>61.14</c:v>
                </c:pt>
              </c:numCache>
            </c:numRef>
          </c:val>
        </c:ser>
        <c:dLbls>
          <c:showLegendKey val="0"/>
          <c:showVal val="0"/>
          <c:showCatName val="0"/>
          <c:showSerName val="0"/>
          <c:showPercent val="0"/>
          <c:showBubbleSize val="0"/>
        </c:dLbls>
        <c:gapWidth val="150"/>
        <c:axId val="83227776"/>
        <c:axId val="832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83227776"/>
        <c:axId val="83229696"/>
      </c:lineChart>
      <c:dateAx>
        <c:axId val="83227776"/>
        <c:scaling>
          <c:orientation val="minMax"/>
        </c:scaling>
        <c:delete val="1"/>
        <c:axPos val="b"/>
        <c:numFmt formatCode="ge" sourceLinked="1"/>
        <c:majorTickMark val="none"/>
        <c:minorTickMark val="none"/>
        <c:tickLblPos val="none"/>
        <c:crossAx val="83229696"/>
        <c:crosses val="autoZero"/>
        <c:auto val="1"/>
        <c:lblOffset val="100"/>
        <c:baseTimeUnit val="years"/>
      </c:dateAx>
      <c:valAx>
        <c:axId val="832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87.46</c:v>
                </c:pt>
                <c:pt idx="1">
                  <c:v>85.31</c:v>
                </c:pt>
                <c:pt idx="2">
                  <c:v>83.02</c:v>
                </c:pt>
                <c:pt idx="3">
                  <c:v>84.46</c:v>
                </c:pt>
                <c:pt idx="4">
                  <c:v>78.23</c:v>
                </c:pt>
              </c:numCache>
            </c:numRef>
          </c:val>
        </c:ser>
        <c:dLbls>
          <c:showLegendKey val="0"/>
          <c:showVal val="0"/>
          <c:showCatName val="0"/>
          <c:showSerName val="0"/>
          <c:showPercent val="0"/>
          <c:showBubbleSize val="0"/>
        </c:dLbls>
        <c:gapWidth val="150"/>
        <c:axId val="83284736"/>
        <c:axId val="832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83284736"/>
        <c:axId val="83286656"/>
      </c:lineChart>
      <c:dateAx>
        <c:axId val="83284736"/>
        <c:scaling>
          <c:orientation val="minMax"/>
        </c:scaling>
        <c:delete val="1"/>
        <c:axPos val="b"/>
        <c:numFmt formatCode="ge" sourceLinked="1"/>
        <c:majorTickMark val="none"/>
        <c:minorTickMark val="none"/>
        <c:tickLblPos val="none"/>
        <c:crossAx val="83286656"/>
        <c:crosses val="autoZero"/>
        <c:auto val="1"/>
        <c:lblOffset val="100"/>
        <c:baseTimeUnit val="years"/>
      </c:dateAx>
      <c:valAx>
        <c:axId val="832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105.42</c:v>
                </c:pt>
                <c:pt idx="1">
                  <c:v>107.8</c:v>
                </c:pt>
                <c:pt idx="2">
                  <c:v>105.4</c:v>
                </c:pt>
                <c:pt idx="3">
                  <c:v>104.32</c:v>
                </c:pt>
                <c:pt idx="4">
                  <c:v>106.88</c:v>
                </c:pt>
              </c:numCache>
            </c:numRef>
          </c:val>
        </c:ser>
        <c:dLbls>
          <c:showLegendKey val="0"/>
          <c:showVal val="0"/>
          <c:showCatName val="0"/>
          <c:showSerName val="0"/>
          <c:showPercent val="0"/>
          <c:showBubbleSize val="0"/>
        </c:dLbls>
        <c:gapWidth val="150"/>
        <c:axId val="81518976"/>
        <c:axId val="815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81518976"/>
        <c:axId val="81520896"/>
      </c:lineChart>
      <c:dateAx>
        <c:axId val="81518976"/>
        <c:scaling>
          <c:orientation val="minMax"/>
        </c:scaling>
        <c:delete val="1"/>
        <c:axPos val="b"/>
        <c:numFmt formatCode="ge" sourceLinked="1"/>
        <c:majorTickMark val="none"/>
        <c:minorTickMark val="none"/>
        <c:tickLblPos val="none"/>
        <c:crossAx val="81520896"/>
        <c:crosses val="autoZero"/>
        <c:auto val="1"/>
        <c:lblOffset val="100"/>
        <c:baseTimeUnit val="years"/>
      </c:dateAx>
      <c:valAx>
        <c:axId val="81520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5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28.06</c:v>
                </c:pt>
                <c:pt idx="1">
                  <c:v>29.39</c:v>
                </c:pt>
                <c:pt idx="2">
                  <c:v>30.47</c:v>
                </c:pt>
                <c:pt idx="3">
                  <c:v>40.99</c:v>
                </c:pt>
                <c:pt idx="4">
                  <c:v>41.7</c:v>
                </c:pt>
              </c:numCache>
            </c:numRef>
          </c:val>
        </c:ser>
        <c:dLbls>
          <c:showLegendKey val="0"/>
          <c:showVal val="0"/>
          <c:showCatName val="0"/>
          <c:showSerName val="0"/>
          <c:showPercent val="0"/>
          <c:showBubbleSize val="0"/>
        </c:dLbls>
        <c:gapWidth val="150"/>
        <c:axId val="81797120"/>
        <c:axId val="817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1797120"/>
        <c:axId val="81799040"/>
      </c:lineChart>
      <c:dateAx>
        <c:axId val="81797120"/>
        <c:scaling>
          <c:orientation val="minMax"/>
        </c:scaling>
        <c:delete val="1"/>
        <c:axPos val="b"/>
        <c:numFmt formatCode="ge" sourceLinked="1"/>
        <c:majorTickMark val="none"/>
        <c:minorTickMark val="none"/>
        <c:tickLblPos val="none"/>
        <c:crossAx val="81799040"/>
        <c:crosses val="autoZero"/>
        <c:auto val="1"/>
        <c:lblOffset val="100"/>
        <c:baseTimeUnit val="years"/>
      </c:dateAx>
      <c:valAx>
        <c:axId val="817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6.13</c:v>
                </c:pt>
                <c:pt idx="1">
                  <c:v>4.58</c:v>
                </c:pt>
                <c:pt idx="2">
                  <c:v>4.59</c:v>
                </c:pt>
                <c:pt idx="3">
                  <c:v>4.5999999999999996</c:v>
                </c:pt>
                <c:pt idx="4">
                  <c:v>4.2300000000000004</c:v>
                </c:pt>
              </c:numCache>
            </c:numRef>
          </c:val>
        </c:ser>
        <c:dLbls>
          <c:showLegendKey val="0"/>
          <c:showVal val="0"/>
          <c:showCatName val="0"/>
          <c:showSerName val="0"/>
          <c:showPercent val="0"/>
          <c:showBubbleSize val="0"/>
        </c:dLbls>
        <c:gapWidth val="150"/>
        <c:axId val="81825152"/>
        <c:axId val="818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1825152"/>
        <c:axId val="81831424"/>
      </c:lineChart>
      <c:dateAx>
        <c:axId val="81825152"/>
        <c:scaling>
          <c:orientation val="minMax"/>
        </c:scaling>
        <c:delete val="1"/>
        <c:axPos val="b"/>
        <c:numFmt formatCode="ge" sourceLinked="1"/>
        <c:majorTickMark val="none"/>
        <c:minorTickMark val="none"/>
        <c:tickLblPos val="none"/>
        <c:crossAx val="81831424"/>
        <c:crosses val="autoZero"/>
        <c:auto val="1"/>
        <c:lblOffset val="100"/>
        <c:baseTimeUnit val="years"/>
      </c:dateAx>
      <c:valAx>
        <c:axId val="818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972032"/>
        <c:axId val="829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2972032"/>
        <c:axId val="82978304"/>
      </c:lineChart>
      <c:dateAx>
        <c:axId val="82972032"/>
        <c:scaling>
          <c:orientation val="minMax"/>
        </c:scaling>
        <c:delete val="1"/>
        <c:axPos val="b"/>
        <c:numFmt formatCode="ge" sourceLinked="1"/>
        <c:majorTickMark val="none"/>
        <c:minorTickMark val="none"/>
        <c:tickLblPos val="none"/>
        <c:crossAx val="82978304"/>
        <c:crosses val="autoZero"/>
        <c:auto val="1"/>
        <c:lblOffset val="100"/>
        <c:baseTimeUnit val="years"/>
      </c:dateAx>
      <c:valAx>
        <c:axId val="8297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1404.86</c:v>
                </c:pt>
                <c:pt idx="1">
                  <c:v>1728.38</c:v>
                </c:pt>
                <c:pt idx="2">
                  <c:v>1538.57</c:v>
                </c:pt>
                <c:pt idx="3">
                  <c:v>227.49</c:v>
                </c:pt>
                <c:pt idx="4">
                  <c:v>201.33</c:v>
                </c:pt>
              </c:numCache>
            </c:numRef>
          </c:val>
        </c:ser>
        <c:dLbls>
          <c:showLegendKey val="0"/>
          <c:showVal val="0"/>
          <c:showCatName val="0"/>
          <c:showSerName val="0"/>
          <c:showPercent val="0"/>
          <c:showBubbleSize val="0"/>
        </c:dLbls>
        <c:gapWidth val="150"/>
        <c:axId val="82992512"/>
        <c:axId val="830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82992512"/>
        <c:axId val="83027456"/>
      </c:lineChart>
      <c:dateAx>
        <c:axId val="82992512"/>
        <c:scaling>
          <c:orientation val="minMax"/>
        </c:scaling>
        <c:delete val="1"/>
        <c:axPos val="b"/>
        <c:numFmt formatCode="ge" sourceLinked="1"/>
        <c:majorTickMark val="none"/>
        <c:minorTickMark val="none"/>
        <c:tickLblPos val="none"/>
        <c:crossAx val="83027456"/>
        <c:crosses val="autoZero"/>
        <c:auto val="1"/>
        <c:lblOffset val="100"/>
        <c:baseTimeUnit val="years"/>
      </c:dateAx>
      <c:valAx>
        <c:axId val="8302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665.29</c:v>
                </c:pt>
                <c:pt idx="1">
                  <c:v>652.38</c:v>
                </c:pt>
                <c:pt idx="2">
                  <c:v>639.80999999999995</c:v>
                </c:pt>
                <c:pt idx="3">
                  <c:v>653.83000000000004</c:v>
                </c:pt>
                <c:pt idx="4">
                  <c:v>681.26</c:v>
                </c:pt>
              </c:numCache>
            </c:numRef>
          </c:val>
        </c:ser>
        <c:dLbls>
          <c:showLegendKey val="0"/>
          <c:showVal val="0"/>
          <c:showCatName val="0"/>
          <c:showSerName val="0"/>
          <c:showPercent val="0"/>
          <c:showBubbleSize val="0"/>
        </c:dLbls>
        <c:gapWidth val="150"/>
        <c:axId val="83049472"/>
        <c:axId val="830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83049472"/>
        <c:axId val="83072128"/>
      </c:lineChart>
      <c:dateAx>
        <c:axId val="83049472"/>
        <c:scaling>
          <c:orientation val="minMax"/>
        </c:scaling>
        <c:delete val="1"/>
        <c:axPos val="b"/>
        <c:numFmt formatCode="ge" sourceLinked="1"/>
        <c:majorTickMark val="none"/>
        <c:minorTickMark val="none"/>
        <c:tickLblPos val="none"/>
        <c:crossAx val="83072128"/>
        <c:crosses val="autoZero"/>
        <c:auto val="1"/>
        <c:lblOffset val="100"/>
        <c:baseTimeUnit val="years"/>
      </c:dateAx>
      <c:valAx>
        <c:axId val="8307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96.08</c:v>
                </c:pt>
                <c:pt idx="1">
                  <c:v>99.59</c:v>
                </c:pt>
                <c:pt idx="2">
                  <c:v>96.18</c:v>
                </c:pt>
                <c:pt idx="3">
                  <c:v>95.18</c:v>
                </c:pt>
                <c:pt idx="4">
                  <c:v>97.24</c:v>
                </c:pt>
              </c:numCache>
            </c:numRef>
          </c:val>
        </c:ser>
        <c:dLbls>
          <c:showLegendKey val="0"/>
          <c:showVal val="0"/>
          <c:showCatName val="0"/>
          <c:showSerName val="0"/>
          <c:showPercent val="0"/>
          <c:showBubbleSize val="0"/>
        </c:dLbls>
        <c:gapWidth val="150"/>
        <c:axId val="83094144"/>
        <c:axId val="831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83094144"/>
        <c:axId val="83170048"/>
      </c:lineChart>
      <c:dateAx>
        <c:axId val="83094144"/>
        <c:scaling>
          <c:orientation val="minMax"/>
        </c:scaling>
        <c:delete val="1"/>
        <c:axPos val="b"/>
        <c:numFmt formatCode="ge" sourceLinked="1"/>
        <c:majorTickMark val="none"/>
        <c:minorTickMark val="none"/>
        <c:tickLblPos val="none"/>
        <c:crossAx val="83170048"/>
        <c:crosses val="autoZero"/>
        <c:auto val="1"/>
        <c:lblOffset val="100"/>
        <c:baseTimeUnit val="years"/>
      </c:dateAx>
      <c:valAx>
        <c:axId val="831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152.91</c:v>
                </c:pt>
                <c:pt idx="1">
                  <c:v>148.29</c:v>
                </c:pt>
                <c:pt idx="2">
                  <c:v>154.72999999999999</c:v>
                </c:pt>
                <c:pt idx="3">
                  <c:v>157.19</c:v>
                </c:pt>
                <c:pt idx="4">
                  <c:v>154.6</c:v>
                </c:pt>
              </c:numCache>
            </c:numRef>
          </c:val>
        </c:ser>
        <c:dLbls>
          <c:showLegendKey val="0"/>
          <c:showVal val="0"/>
          <c:showCatName val="0"/>
          <c:showSerName val="0"/>
          <c:showPercent val="0"/>
          <c:showBubbleSize val="0"/>
        </c:dLbls>
        <c:gapWidth val="150"/>
        <c:axId val="83195392"/>
        <c:axId val="831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83195392"/>
        <c:axId val="83197312"/>
      </c:lineChart>
      <c:dateAx>
        <c:axId val="83195392"/>
        <c:scaling>
          <c:orientation val="minMax"/>
        </c:scaling>
        <c:delete val="1"/>
        <c:axPos val="b"/>
        <c:numFmt formatCode="ge" sourceLinked="1"/>
        <c:majorTickMark val="none"/>
        <c:minorTickMark val="none"/>
        <c:tickLblPos val="none"/>
        <c:crossAx val="83197312"/>
        <c:crosses val="autoZero"/>
        <c:auto val="1"/>
        <c:lblOffset val="100"/>
        <c:baseTimeUnit val="years"/>
      </c:dateAx>
      <c:valAx>
        <c:axId val="831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5" zoomScaleNormal="55" workbookViewId="0">
      <selection activeCell="BZ1" sqref="BZ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北海道　七飯町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28580</v>
      </c>
      <c r="AJ8" s="75"/>
      <c r="AK8" s="75"/>
      <c r="AL8" s="75"/>
      <c r="AM8" s="75"/>
      <c r="AN8" s="75"/>
      <c r="AO8" s="75"/>
      <c r="AP8" s="76"/>
      <c r="AQ8" s="57">
        <f>データ!R6</f>
        <v>216.75</v>
      </c>
      <c r="AR8" s="57"/>
      <c r="AS8" s="57"/>
      <c r="AT8" s="57"/>
      <c r="AU8" s="57"/>
      <c r="AV8" s="57"/>
      <c r="AW8" s="57"/>
      <c r="AX8" s="57"/>
      <c r="AY8" s="57">
        <f>データ!S6</f>
        <v>131.86000000000001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41.12</v>
      </c>
      <c r="K10" s="57"/>
      <c r="L10" s="57"/>
      <c r="M10" s="57"/>
      <c r="N10" s="57"/>
      <c r="O10" s="57"/>
      <c r="P10" s="57"/>
      <c r="Q10" s="57"/>
      <c r="R10" s="57">
        <f>データ!O6</f>
        <v>98.6</v>
      </c>
      <c r="S10" s="57"/>
      <c r="T10" s="57"/>
      <c r="U10" s="57"/>
      <c r="V10" s="57"/>
      <c r="W10" s="57"/>
      <c r="X10" s="57"/>
      <c r="Y10" s="57"/>
      <c r="Z10" s="65">
        <f>データ!P6</f>
        <v>2900</v>
      </c>
      <c r="AA10" s="65"/>
      <c r="AB10" s="65"/>
      <c r="AC10" s="65"/>
      <c r="AD10" s="65"/>
      <c r="AE10" s="65"/>
      <c r="AF10" s="65"/>
      <c r="AG10" s="65"/>
      <c r="AH10" s="2"/>
      <c r="AI10" s="65">
        <f>データ!T6</f>
        <v>28070</v>
      </c>
      <c r="AJ10" s="65"/>
      <c r="AK10" s="65"/>
      <c r="AL10" s="65"/>
      <c r="AM10" s="65"/>
      <c r="AN10" s="65"/>
      <c r="AO10" s="65"/>
      <c r="AP10" s="65"/>
      <c r="AQ10" s="57">
        <f>データ!U6</f>
        <v>56.56</v>
      </c>
      <c r="AR10" s="57"/>
      <c r="AS10" s="57"/>
      <c r="AT10" s="57"/>
      <c r="AU10" s="57"/>
      <c r="AV10" s="57"/>
      <c r="AW10" s="57"/>
      <c r="AX10" s="57"/>
      <c r="AY10" s="57">
        <f>データ!V6</f>
        <v>496.29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13374</v>
      </c>
      <c r="D6" s="31">
        <f t="shared" si="3"/>
        <v>46</v>
      </c>
      <c r="E6" s="31">
        <f t="shared" si="3"/>
        <v>1</v>
      </c>
      <c r="F6" s="31">
        <f t="shared" si="3"/>
        <v>0</v>
      </c>
      <c r="G6" s="31">
        <f t="shared" si="3"/>
        <v>1</v>
      </c>
      <c r="H6" s="31" t="str">
        <f t="shared" si="3"/>
        <v>北海道　七飯町</v>
      </c>
      <c r="I6" s="31" t="str">
        <f t="shared" si="3"/>
        <v>法適用</v>
      </c>
      <c r="J6" s="31" t="str">
        <f t="shared" si="3"/>
        <v>水道事業</v>
      </c>
      <c r="K6" s="31" t="str">
        <f t="shared" si="3"/>
        <v>末端給水事業</v>
      </c>
      <c r="L6" s="31" t="str">
        <f t="shared" si="3"/>
        <v>A6</v>
      </c>
      <c r="M6" s="32" t="str">
        <f t="shared" si="3"/>
        <v>-</v>
      </c>
      <c r="N6" s="32">
        <f t="shared" si="3"/>
        <v>41.12</v>
      </c>
      <c r="O6" s="32">
        <f t="shared" si="3"/>
        <v>98.6</v>
      </c>
      <c r="P6" s="32">
        <f t="shared" si="3"/>
        <v>2900</v>
      </c>
      <c r="Q6" s="32">
        <f t="shared" si="3"/>
        <v>28580</v>
      </c>
      <c r="R6" s="32">
        <f t="shared" si="3"/>
        <v>216.75</v>
      </c>
      <c r="S6" s="32">
        <f t="shared" si="3"/>
        <v>131.86000000000001</v>
      </c>
      <c r="T6" s="32">
        <f t="shared" si="3"/>
        <v>28070</v>
      </c>
      <c r="U6" s="32">
        <f t="shared" si="3"/>
        <v>56.56</v>
      </c>
      <c r="V6" s="32">
        <f t="shared" si="3"/>
        <v>496.29</v>
      </c>
      <c r="W6" s="33">
        <f>IF(W7="",NA(),W7)</f>
        <v>105.42</v>
      </c>
      <c r="X6" s="33">
        <f t="shared" ref="X6:AF6" si="4">IF(X7="",NA(),X7)</f>
        <v>107.8</v>
      </c>
      <c r="Y6" s="33">
        <f t="shared" si="4"/>
        <v>105.4</v>
      </c>
      <c r="Z6" s="33">
        <f t="shared" si="4"/>
        <v>104.32</v>
      </c>
      <c r="AA6" s="33">
        <f t="shared" si="4"/>
        <v>106.88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1404.86</v>
      </c>
      <c r="AT6" s="33">
        <f t="shared" ref="AT6:BB6" si="6">IF(AT7="",NA(),AT7)</f>
        <v>1728.38</v>
      </c>
      <c r="AU6" s="33">
        <f t="shared" si="6"/>
        <v>1538.57</v>
      </c>
      <c r="AV6" s="33">
        <f t="shared" si="6"/>
        <v>227.49</v>
      </c>
      <c r="AW6" s="33">
        <f t="shared" si="6"/>
        <v>201.33</v>
      </c>
      <c r="AX6" s="33">
        <f t="shared" si="6"/>
        <v>995.5</v>
      </c>
      <c r="AY6" s="33">
        <f t="shared" si="6"/>
        <v>915.5</v>
      </c>
      <c r="AZ6" s="33">
        <f t="shared" si="6"/>
        <v>963.24</v>
      </c>
      <c r="BA6" s="33">
        <f t="shared" si="6"/>
        <v>381.53</v>
      </c>
      <c r="BB6" s="33">
        <f t="shared" si="6"/>
        <v>391.54</v>
      </c>
      <c r="BC6" s="32" t="str">
        <f>IF(BC7="","",IF(BC7="-","【-】","【"&amp;SUBSTITUTE(TEXT(BC7,"#,##0.00"),"-","△")&amp;"】"))</f>
        <v>【262.74】</v>
      </c>
      <c r="BD6" s="33">
        <f>IF(BD7="",NA(),BD7)</f>
        <v>665.29</v>
      </c>
      <c r="BE6" s="33">
        <f t="shared" ref="BE6:BM6" si="7">IF(BE7="",NA(),BE7)</f>
        <v>652.38</v>
      </c>
      <c r="BF6" s="33">
        <f t="shared" si="7"/>
        <v>639.80999999999995</v>
      </c>
      <c r="BG6" s="33">
        <f t="shared" si="7"/>
        <v>653.83000000000004</v>
      </c>
      <c r="BH6" s="33">
        <f t="shared" si="7"/>
        <v>681.26</v>
      </c>
      <c r="BI6" s="33">
        <f t="shared" si="7"/>
        <v>414.59</v>
      </c>
      <c r="BJ6" s="33">
        <f t="shared" si="7"/>
        <v>404.78</v>
      </c>
      <c r="BK6" s="33">
        <f t="shared" si="7"/>
        <v>400.38</v>
      </c>
      <c r="BL6" s="33">
        <f t="shared" si="7"/>
        <v>393.27</v>
      </c>
      <c r="BM6" s="33">
        <f t="shared" si="7"/>
        <v>386.97</v>
      </c>
      <c r="BN6" s="32" t="str">
        <f>IF(BN7="","",IF(BN7="-","【-】","【"&amp;SUBSTITUTE(TEXT(BN7,"#,##0.00"),"-","△")&amp;"】"))</f>
        <v>【276.38】</v>
      </c>
      <c r="BO6" s="33">
        <f>IF(BO7="",NA(),BO7)</f>
        <v>96.08</v>
      </c>
      <c r="BP6" s="33">
        <f t="shared" ref="BP6:BX6" si="8">IF(BP7="",NA(),BP7)</f>
        <v>99.59</v>
      </c>
      <c r="BQ6" s="33">
        <f t="shared" si="8"/>
        <v>96.18</v>
      </c>
      <c r="BR6" s="33">
        <f t="shared" si="8"/>
        <v>95.18</v>
      </c>
      <c r="BS6" s="33">
        <f t="shared" si="8"/>
        <v>97.24</v>
      </c>
      <c r="BT6" s="33">
        <f t="shared" si="8"/>
        <v>97.71</v>
      </c>
      <c r="BU6" s="33">
        <f t="shared" si="8"/>
        <v>98.07</v>
      </c>
      <c r="BV6" s="33">
        <f t="shared" si="8"/>
        <v>96.56</v>
      </c>
      <c r="BW6" s="33">
        <f t="shared" si="8"/>
        <v>100.47</v>
      </c>
      <c r="BX6" s="33">
        <f t="shared" si="8"/>
        <v>101.72</v>
      </c>
      <c r="BY6" s="32" t="str">
        <f>IF(BY7="","",IF(BY7="-","【-】","【"&amp;SUBSTITUTE(TEXT(BY7,"#,##0.00"),"-","△")&amp;"】"))</f>
        <v>【104.99】</v>
      </c>
      <c r="BZ6" s="33">
        <f>IF(BZ7="",NA(),BZ7)</f>
        <v>152.91</v>
      </c>
      <c r="CA6" s="33">
        <f t="shared" ref="CA6:CI6" si="9">IF(CA7="",NA(),CA7)</f>
        <v>148.29</v>
      </c>
      <c r="CB6" s="33">
        <f t="shared" si="9"/>
        <v>154.72999999999999</v>
      </c>
      <c r="CC6" s="33">
        <f t="shared" si="9"/>
        <v>157.19</v>
      </c>
      <c r="CD6" s="33">
        <f t="shared" si="9"/>
        <v>154.6</v>
      </c>
      <c r="CE6" s="33">
        <f t="shared" si="9"/>
        <v>173.56</v>
      </c>
      <c r="CF6" s="33">
        <f t="shared" si="9"/>
        <v>172.26</v>
      </c>
      <c r="CG6" s="33">
        <f t="shared" si="9"/>
        <v>177.14</v>
      </c>
      <c r="CH6" s="33">
        <f t="shared" si="9"/>
        <v>169.82</v>
      </c>
      <c r="CI6" s="33">
        <f t="shared" si="9"/>
        <v>168.2</v>
      </c>
      <c r="CJ6" s="32" t="str">
        <f>IF(CJ7="","",IF(CJ7="-","【-】","【"&amp;SUBSTITUTE(TEXT(CJ7,"#,##0.00"),"-","△")&amp;"】"))</f>
        <v>【163.72】</v>
      </c>
      <c r="CK6" s="33">
        <f>IF(CK7="",NA(),CK7)</f>
        <v>55.38</v>
      </c>
      <c r="CL6" s="33">
        <f t="shared" ref="CL6:CT6" si="10">IF(CL7="",NA(),CL7)</f>
        <v>56.9</v>
      </c>
      <c r="CM6" s="33">
        <f t="shared" si="10"/>
        <v>58.24</v>
      </c>
      <c r="CN6" s="33">
        <f t="shared" si="10"/>
        <v>56.88</v>
      </c>
      <c r="CO6" s="33">
        <f t="shared" si="10"/>
        <v>61.14</v>
      </c>
      <c r="CP6" s="33">
        <f t="shared" si="10"/>
        <v>55.84</v>
      </c>
      <c r="CQ6" s="33">
        <f t="shared" si="10"/>
        <v>55.68</v>
      </c>
      <c r="CR6" s="33">
        <f t="shared" si="10"/>
        <v>55.64</v>
      </c>
      <c r="CS6" s="33">
        <f t="shared" si="10"/>
        <v>55.13</v>
      </c>
      <c r="CT6" s="33">
        <f t="shared" si="10"/>
        <v>54.77</v>
      </c>
      <c r="CU6" s="32" t="str">
        <f>IF(CU7="","",IF(CU7="-","【-】","【"&amp;SUBSTITUTE(TEXT(CU7,"#,##0.00"),"-","△")&amp;"】"))</f>
        <v>【59.76】</v>
      </c>
      <c r="CV6" s="33">
        <f>IF(CV7="",NA(),CV7)</f>
        <v>87.46</v>
      </c>
      <c r="CW6" s="33">
        <f t="shared" ref="CW6:DE6" si="11">IF(CW7="",NA(),CW7)</f>
        <v>85.31</v>
      </c>
      <c r="CX6" s="33">
        <f t="shared" si="11"/>
        <v>83.02</v>
      </c>
      <c r="CY6" s="33">
        <f t="shared" si="11"/>
        <v>84.46</v>
      </c>
      <c r="CZ6" s="33">
        <f t="shared" si="11"/>
        <v>78.23</v>
      </c>
      <c r="DA6" s="33">
        <f t="shared" si="11"/>
        <v>83.11</v>
      </c>
      <c r="DB6" s="33">
        <f t="shared" si="11"/>
        <v>83.18</v>
      </c>
      <c r="DC6" s="33">
        <f t="shared" si="11"/>
        <v>83.09</v>
      </c>
      <c r="DD6" s="33">
        <f t="shared" si="11"/>
        <v>83</v>
      </c>
      <c r="DE6" s="33">
        <f t="shared" si="11"/>
        <v>82.89</v>
      </c>
      <c r="DF6" s="32" t="str">
        <f>IF(DF7="","",IF(DF7="-","【-】","【"&amp;SUBSTITUTE(TEXT(DF7,"#,##0.00"),"-","△")&amp;"】"))</f>
        <v>【89.95】</v>
      </c>
      <c r="DG6" s="33">
        <f>IF(DG7="",NA(),DG7)</f>
        <v>28.06</v>
      </c>
      <c r="DH6" s="33">
        <f t="shared" ref="DH6:DP6" si="12">IF(DH7="",NA(),DH7)</f>
        <v>29.39</v>
      </c>
      <c r="DI6" s="33">
        <f t="shared" si="12"/>
        <v>30.47</v>
      </c>
      <c r="DJ6" s="33">
        <f t="shared" si="12"/>
        <v>40.99</v>
      </c>
      <c r="DK6" s="33">
        <f t="shared" si="12"/>
        <v>41.7</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6.13</v>
      </c>
      <c r="DS6" s="33">
        <f t="shared" ref="DS6:EA6" si="13">IF(DS7="",NA(),DS7)</f>
        <v>4.58</v>
      </c>
      <c r="DT6" s="33">
        <f t="shared" si="13"/>
        <v>4.59</v>
      </c>
      <c r="DU6" s="33">
        <f t="shared" si="13"/>
        <v>4.5999999999999996</v>
      </c>
      <c r="DV6" s="33">
        <f t="shared" si="13"/>
        <v>4.2300000000000004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0.43</v>
      </c>
      <c r="ED6" s="33">
        <f t="shared" ref="ED6:EL6" si="14">IF(ED7="",NA(),ED7)</f>
        <v>0.72</v>
      </c>
      <c r="EE6" s="33">
        <f t="shared" si="14"/>
        <v>0.89</v>
      </c>
      <c r="EF6" s="33">
        <f t="shared" si="14"/>
        <v>1.26</v>
      </c>
      <c r="EG6" s="33">
        <f t="shared" si="14"/>
        <v>0.4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13374</v>
      </c>
      <c r="D7" s="35">
        <v>46</v>
      </c>
      <c r="E7" s="35">
        <v>1</v>
      </c>
      <c r="F7" s="35">
        <v>0</v>
      </c>
      <c r="G7" s="35">
        <v>1</v>
      </c>
      <c r="H7" s="35" t="s">
        <v>92</v>
      </c>
      <c r="I7" s="35" t="s">
        <v>93</v>
      </c>
      <c r="J7" s="35" t="s">
        <v>94</v>
      </c>
      <c r="K7" s="35" t="s">
        <v>95</v>
      </c>
      <c r="L7" s="35" t="s">
        <v>96</v>
      </c>
      <c r="M7" s="36" t="s">
        <v>97</v>
      </c>
      <c r="N7" s="36">
        <v>41.12</v>
      </c>
      <c r="O7" s="36">
        <v>98.6</v>
      </c>
      <c r="P7" s="36">
        <v>2900</v>
      </c>
      <c r="Q7" s="36">
        <v>28580</v>
      </c>
      <c r="R7" s="36">
        <v>216.75</v>
      </c>
      <c r="S7" s="36">
        <v>131.86000000000001</v>
      </c>
      <c r="T7" s="36">
        <v>28070</v>
      </c>
      <c r="U7" s="36">
        <v>56.56</v>
      </c>
      <c r="V7" s="36">
        <v>496.29</v>
      </c>
      <c r="W7" s="36">
        <v>105.42</v>
      </c>
      <c r="X7" s="36">
        <v>107.8</v>
      </c>
      <c r="Y7" s="36">
        <v>105.4</v>
      </c>
      <c r="Z7" s="36">
        <v>104.32</v>
      </c>
      <c r="AA7" s="36">
        <v>106.88</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1404.86</v>
      </c>
      <c r="AT7" s="36">
        <v>1728.38</v>
      </c>
      <c r="AU7" s="36">
        <v>1538.57</v>
      </c>
      <c r="AV7" s="36">
        <v>227.49</v>
      </c>
      <c r="AW7" s="36">
        <v>201.33</v>
      </c>
      <c r="AX7" s="36">
        <v>995.5</v>
      </c>
      <c r="AY7" s="36">
        <v>915.5</v>
      </c>
      <c r="AZ7" s="36">
        <v>963.24</v>
      </c>
      <c r="BA7" s="36">
        <v>381.53</v>
      </c>
      <c r="BB7" s="36">
        <v>391.54</v>
      </c>
      <c r="BC7" s="36">
        <v>262.74</v>
      </c>
      <c r="BD7" s="36">
        <v>665.29</v>
      </c>
      <c r="BE7" s="36">
        <v>652.38</v>
      </c>
      <c r="BF7" s="36">
        <v>639.80999999999995</v>
      </c>
      <c r="BG7" s="36">
        <v>653.83000000000004</v>
      </c>
      <c r="BH7" s="36">
        <v>681.26</v>
      </c>
      <c r="BI7" s="36">
        <v>414.59</v>
      </c>
      <c r="BJ7" s="36">
        <v>404.78</v>
      </c>
      <c r="BK7" s="36">
        <v>400.38</v>
      </c>
      <c r="BL7" s="36">
        <v>393.27</v>
      </c>
      <c r="BM7" s="36">
        <v>386.97</v>
      </c>
      <c r="BN7" s="36">
        <v>276.38</v>
      </c>
      <c r="BO7" s="36">
        <v>96.08</v>
      </c>
      <c r="BP7" s="36">
        <v>99.59</v>
      </c>
      <c r="BQ7" s="36">
        <v>96.18</v>
      </c>
      <c r="BR7" s="36">
        <v>95.18</v>
      </c>
      <c r="BS7" s="36">
        <v>97.24</v>
      </c>
      <c r="BT7" s="36">
        <v>97.71</v>
      </c>
      <c r="BU7" s="36">
        <v>98.07</v>
      </c>
      <c r="BV7" s="36">
        <v>96.56</v>
      </c>
      <c r="BW7" s="36">
        <v>100.47</v>
      </c>
      <c r="BX7" s="36">
        <v>101.72</v>
      </c>
      <c r="BY7" s="36">
        <v>104.99</v>
      </c>
      <c r="BZ7" s="36">
        <v>152.91</v>
      </c>
      <c r="CA7" s="36">
        <v>148.29</v>
      </c>
      <c r="CB7" s="36">
        <v>154.72999999999999</v>
      </c>
      <c r="CC7" s="36">
        <v>157.19</v>
      </c>
      <c r="CD7" s="36">
        <v>154.6</v>
      </c>
      <c r="CE7" s="36">
        <v>173.56</v>
      </c>
      <c r="CF7" s="36">
        <v>172.26</v>
      </c>
      <c r="CG7" s="36">
        <v>177.14</v>
      </c>
      <c r="CH7" s="36">
        <v>169.82</v>
      </c>
      <c r="CI7" s="36">
        <v>168.2</v>
      </c>
      <c r="CJ7" s="36">
        <v>163.72</v>
      </c>
      <c r="CK7" s="36">
        <v>55.38</v>
      </c>
      <c r="CL7" s="36">
        <v>56.9</v>
      </c>
      <c r="CM7" s="36">
        <v>58.24</v>
      </c>
      <c r="CN7" s="36">
        <v>56.88</v>
      </c>
      <c r="CO7" s="36">
        <v>61.14</v>
      </c>
      <c r="CP7" s="36">
        <v>55.84</v>
      </c>
      <c r="CQ7" s="36">
        <v>55.68</v>
      </c>
      <c r="CR7" s="36">
        <v>55.64</v>
      </c>
      <c r="CS7" s="36">
        <v>55.13</v>
      </c>
      <c r="CT7" s="36">
        <v>54.77</v>
      </c>
      <c r="CU7" s="36">
        <v>59.76</v>
      </c>
      <c r="CV7" s="36">
        <v>87.46</v>
      </c>
      <c r="CW7" s="36">
        <v>85.31</v>
      </c>
      <c r="CX7" s="36">
        <v>83.02</v>
      </c>
      <c r="CY7" s="36">
        <v>84.46</v>
      </c>
      <c r="CZ7" s="36">
        <v>78.23</v>
      </c>
      <c r="DA7" s="36">
        <v>83.11</v>
      </c>
      <c r="DB7" s="36">
        <v>83.18</v>
      </c>
      <c r="DC7" s="36">
        <v>83.09</v>
      </c>
      <c r="DD7" s="36">
        <v>83</v>
      </c>
      <c r="DE7" s="36">
        <v>82.89</v>
      </c>
      <c r="DF7" s="36">
        <v>89.95</v>
      </c>
      <c r="DG7" s="36">
        <v>28.06</v>
      </c>
      <c r="DH7" s="36">
        <v>29.39</v>
      </c>
      <c r="DI7" s="36">
        <v>30.47</v>
      </c>
      <c r="DJ7" s="36">
        <v>40.99</v>
      </c>
      <c r="DK7" s="36">
        <v>41.7</v>
      </c>
      <c r="DL7" s="36">
        <v>37.090000000000003</v>
      </c>
      <c r="DM7" s="36">
        <v>38.07</v>
      </c>
      <c r="DN7" s="36">
        <v>39.06</v>
      </c>
      <c r="DO7" s="36">
        <v>46.66</v>
      </c>
      <c r="DP7" s="36">
        <v>47.46</v>
      </c>
      <c r="DQ7" s="36">
        <v>47.18</v>
      </c>
      <c r="DR7" s="36">
        <v>6.13</v>
      </c>
      <c r="DS7" s="36">
        <v>4.58</v>
      </c>
      <c r="DT7" s="36">
        <v>4.59</v>
      </c>
      <c r="DU7" s="36">
        <v>4.5999999999999996</v>
      </c>
      <c r="DV7" s="36">
        <v>4.2300000000000004</v>
      </c>
      <c r="DW7" s="36">
        <v>6.63</v>
      </c>
      <c r="DX7" s="36">
        <v>7.73</v>
      </c>
      <c r="DY7" s="36">
        <v>8.8699999999999992</v>
      </c>
      <c r="DZ7" s="36">
        <v>9.85</v>
      </c>
      <c r="EA7" s="36">
        <v>9.7100000000000009</v>
      </c>
      <c r="EB7" s="36">
        <v>13.18</v>
      </c>
      <c r="EC7" s="36">
        <v>0.43</v>
      </c>
      <c r="ED7" s="36">
        <v>0.72</v>
      </c>
      <c r="EE7" s="36">
        <v>0.89</v>
      </c>
      <c r="EF7" s="36">
        <v>1.26</v>
      </c>
      <c r="EG7" s="36">
        <v>0.4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2017-02-01T08:32:28Z</dcterms:created>
  <dcterms:modified xsi:type="dcterms:W3CDTF">2017-02-07T04:22:21Z</dcterms:modified>
  <cp:category/>
</cp:coreProperties>
</file>