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server2\財政係\00_財政計画及び財務諸調査等\03財政状況(定形)\財政状況資料集\H29決算分\"/>
    </mc:Choice>
  </mc:AlternateContent>
  <xr:revisionPtr revIDLastSave="0" documentId="13_ncr:1_{34F96986-EFA4-4D8C-B33B-7B74CE401B16}" xr6:coauthVersionLast="43" xr6:coauthVersionMax="43" xr10:uidLastSave="{00000000-0000-0000-0000-000000000000}"/>
  <bookViews>
    <workbookView xWindow="-120" yWindow="-120" windowWidth="20730" windowHeight="11160" tabRatio="80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AA23" i="12"/>
  <c r="V23" i="12"/>
  <c r="Q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W34" i="10" l="1"/>
  <c r="BW35" i="10" s="1"/>
  <c r="BW36" i="10" s="1"/>
  <c r="BW37" i="10" s="1"/>
  <c r="BW38" i="10" s="1"/>
  <c r="BW39" i="10" s="1"/>
  <c r="CO34" i="10" l="1"/>
</calcChain>
</file>

<file path=xl/sharedStrings.xml><?xml version="1.0" encoding="utf-8"?>
<sst xmlns="http://schemas.openxmlformats.org/spreadsheetml/2006/main" count="1101" uniqueCount="591">
  <si>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</si>
  <si>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</si>
  <si>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</si>
  <si>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</si>
  <si>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</si>
  <si>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</si>
  <si>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</si>
  <si>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</si>
  <si>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</si>
  <si>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</si>
  <si>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</si>
  <si>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</si>
  <si>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</si>
  <si>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</si>
  <si>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</si>
  <si>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</si>
  <si>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</si>
  <si>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</si>
  <si>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</si>
  <si>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</si>
  <si>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</si>
  <si>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</si>
  <si>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</si>
  <si>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</si>
  <si>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</si>
  <si>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</si>
  <si>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</si>
  <si>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</si>
  <si>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</si>
  <si>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</si>
  <si>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</si>
  <si>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</si>
  <si>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</si>
  <si>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</si>
  <si>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</si>
  <si>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</si>
  <si>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</si>
  <si>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</si>
  <si>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</si>
  <si>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</si>
  <si>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</si>
  <si>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</si>
  <si>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</si>
  <si>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</si>
  <si>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</si>
  <si>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</si>
  <si>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</si>
  <si>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</si>
  <si>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</si>
  <si>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</si>
  <si>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</si>
  <si>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</si>
  <si>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</si>
  <si>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</si>
  <si>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</si>
  <si>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</si>
  <si>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</si>
  <si>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</si>
  <si>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</si>
  <si>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</si>
  <si>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</si>
  <si>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</si>
  <si>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</si>
  <si>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</si>
  <si>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</si>
  <si>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</si>
  <si>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</si>
  <si>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</si>
  <si>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</si>
  <si>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</si>
  <si>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</si>
  <si>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</si>
  <si>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</si>
  <si>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</si>
  <si>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</si>
  <si>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</si>
  <si>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</si>
  <si>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</si>
  <si>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</si>
  <si>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</si>
  <si>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</si>
  <si>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</si>
  <si>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</si>
  <si>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</si>
  <si>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</si>
  <si>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</si>
  <si>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</si>
  <si>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</si>
  <si>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</si>
  <si>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</si>
  <si>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</si>
  <si>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</si>
  <si>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七飯町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</si>
  <si>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</si>
  <si>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</si>
  <si>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</si>
  <si>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</si>
  <si>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</si>
  <si>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</si>
  <si>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</si>
  <si>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</si>
  <si>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</si>
  <si>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</si>
  <si>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</si>
  <si>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</si>
  <si>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</si>
  <si>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</si>
  <si>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</si>
  <si>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</si>
  <si>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</si>
  <si>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</si>
  <si>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</si>
  <si>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</si>
  <si>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</si>
  <si>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</si>
  <si>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</si>
  <si>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</si>
  <si>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</si>
  <si>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</si>
  <si>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</si>
  <si>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</si>
  <si>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</si>
  <si>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</si>
  <si>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</si>
  <si>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</si>
  <si>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</si>
  <si>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</si>
  <si>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</si>
  <si>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</si>
  <si>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</si>
  <si>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</si>
  <si>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</si>
  <si>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</si>
  <si>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</si>
  <si>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</si>
  <si>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</si>
  <si>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</si>
  <si>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</si>
  <si>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</si>
  <si>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</si>
  <si>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</si>
  <si>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</si>
  <si>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</si>
  <si>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</si>
  <si>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</si>
  <si>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</si>
  <si>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</si>
  <si>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</si>
  <si>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</si>
  <si>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</si>
  <si>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</si>
  <si>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</si>
  <si>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</si>
  <si>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</si>
  <si>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</si>
  <si>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</si>
  <si>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</si>
  <si>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</si>
  <si>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</si>
  <si>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</si>
  <si>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</si>
  <si>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</si>
  <si>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</si>
  <si>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</si>
  <si>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</si>
  <si>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</si>
  <si>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</si>
  <si>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</si>
  <si>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</si>
  <si>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</si>
  <si>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</si>
  <si>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</si>
  <si>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</si>
  <si>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</si>
  <si>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</si>
  <si>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</si>
  <si>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</si>
  <si>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</si>
  <si>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</si>
  <si>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</si>
  <si>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</si>
  <si>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</si>
  <si>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</si>
  <si>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</si>
  <si>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</si>
  <si>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</si>
  <si>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</si>
  <si>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</si>
  <si>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</si>
  <si>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</si>
  <si>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</si>
  <si>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</si>
  <si>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</si>
  <si>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</si>
  <si>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</si>
  <si>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</si>
  <si>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</si>
  <si>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</si>
  <si>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</si>
  <si>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</si>
  <si>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</si>
  <si>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</si>
  <si>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</si>
  <si>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</si>
  <si>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</si>
  <si>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北海道七飯町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</si>
  <si>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</si>
  <si>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</si>
  <si>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</si>
  <si>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</si>
  <si>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</si>
  <si>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</si>
  <si>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</si>
  <si>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</si>
  <si>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</si>
  <si>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</si>
  <si>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</si>
  <si>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</si>
  <si>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</si>
  <si>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</si>
  <si>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</si>
  <si>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</si>
  <si>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</si>
  <si>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</si>
  <si>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</si>
  <si>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</si>
  <si>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</si>
  <si>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</si>
  <si>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</si>
  <si>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</si>
  <si>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</si>
  <si>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</si>
  <si>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</si>
  <si>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</si>
  <si>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</si>
  <si>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</si>
  <si>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</si>
  <si>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</si>
  <si>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</si>
  <si>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</si>
  <si>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</si>
  <si>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</si>
  <si>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</si>
  <si>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</si>
  <si>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</si>
  <si>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</si>
  <si>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</si>
  <si>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</si>
  <si>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</si>
  <si>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</si>
  <si>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</si>
  <si>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</si>
  <si>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</si>
  <si>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</si>
  <si>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</si>
  <si>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</si>
  <si>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</si>
  <si>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</si>
  <si>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</si>
  <si>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</si>
  <si>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</si>
  <si>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</si>
  <si>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</si>
  <si>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</si>
  <si>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</si>
  <si>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</si>
  <si>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</si>
  <si>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</si>
  <si>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</si>
  <si>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</si>
  <si>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</si>
  <si>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</si>
  <si>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</si>
  <si>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</si>
  <si>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</si>
  <si>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</si>
  <si>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</si>
  <si>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</si>
  <si>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</si>
  <si>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</si>
  <si>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</si>
  <si>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</si>
  <si>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</si>
  <si>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</si>
  <si>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</si>
  <si>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</si>
  <si>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</si>
  <si>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</si>
  <si>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</si>
  <si>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</si>
  <si>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</si>
  <si>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</si>
  <si>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</si>
  <si>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</si>
  <si>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</si>
  <si>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</si>
  <si>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</si>
  <si>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</si>
  <si>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</si>
  <si>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</si>
  <si>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</si>
  <si>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</si>
  <si>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</si>
  <si>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</si>
  <si>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</si>
  <si>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</si>
  <si>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</si>
  <si>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</si>
  <si>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</si>
  <si>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</si>
  <si>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</si>
  <si>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</si>
  <si>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</si>
  <si>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</si>
  <si>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</si>
  <si>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</si>
  <si>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</si>
  <si>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</si>
  <si>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</si>
  <si>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</si>
  <si>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</si>
  <si>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</si>
  <si>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</si>
  <si>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</si>
  <si>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</si>
  <si>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</si>
  <si>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</si>
  <si>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</si>
  <si>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</si>
  <si>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</si>
  <si>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</si>
  <si>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</si>
  <si>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</si>
  <si>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</si>
  <si>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</si>
  <si>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</si>
  <si>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</si>
  <si>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</si>
  <si>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</si>
  <si>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</si>
  <si>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</si>
  <si>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</si>
  <si>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</si>
  <si>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</si>
  <si>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</si>
  <si>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</si>
  <si>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</si>
  <si>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</si>
  <si>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</si>
  <si>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</si>
  <si>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</si>
  <si>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</si>
  <si>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</si>
  <si>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</si>
  <si>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北海道七飯町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</si>
  <si>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</si>
  <si>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</si>
  <si>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</si>
  <si>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</si>
  <si>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</si>
  <si>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</si>
  <si>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</si>
  <si>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</si>
  <si>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</si>
  <si>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</si>
  <si>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</si>
  <si>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</si>
  <si>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</si>
  <si>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</si>
  <si>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</si>
  <si>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</si>
  <si>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</si>
  <si>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</si>
  <si>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</si>
  <si>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</si>
  <si>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</si>
  <si>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</si>
  <si>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</si>
  <si>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</si>
  <si>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</si>
  <si>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</si>
  <si>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</si>
  <si>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</si>
  <si>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</si>
  <si>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</si>
  <si>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</si>
  <si>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</si>
  <si>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</si>
  <si>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</si>
  <si>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</si>
  <si>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</si>
  <si>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</si>
  <si>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</si>
  <si>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</si>
  <si>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</si>
  <si>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</si>
  <si>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</si>
  <si>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</si>
  <si>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</si>
  <si>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</si>
  <si>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</si>
  <si>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</si>
  <si>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</si>
  <si>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</si>
  <si>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</si>
  <si>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</si>
  <si>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</si>
  <si>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</si>
  <si>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</si>
  <si>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</si>
  <si>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</si>
  <si>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</si>
  <si>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</si>
  <si>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</si>
  <si>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</si>
  <si>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</si>
  <si>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</si>
  <si>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</si>
  <si>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</si>
  <si>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</si>
  <si>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</si>
  <si>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</si>
  <si>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</si>
  <si>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</si>
  <si>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</si>
  <si>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</si>
  <si>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</si>
  <si>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</si>
  <si>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</si>
  <si>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</si>
  <si>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</si>
  <si>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</si>
  <si>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</si>
  <si>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</si>
  <si>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</si>
  <si>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</si>
  <si>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</si>
  <si>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</si>
  <si>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</si>
  <si>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</si>
  <si>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</si>
  <si>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</si>
  <si>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</si>
  <si>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</si>
  <si>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</si>
  <si>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</si>
  <si>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</si>
  <si>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</si>
  <si>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</si>
  <si>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</si>
  <si>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</si>
  <si>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</si>
  <si>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</si>
  <si>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</si>
  <si>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</si>
  <si>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</si>
  <si>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</si>
  <si>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</si>
  <si>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</si>
  <si>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</si>
  <si>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</si>
  <si>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</si>
  <si>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</si>
  <si>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</si>
  <si>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</si>
  <si>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</si>
  <si>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</si>
  <si>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</si>
  <si>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</si>
  <si>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</si>
  <si>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</si>
  <si>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</si>
  <si>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</si>
  <si>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</si>
  <si>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</si>
  <si>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</si>
  <si>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</si>
  <si>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</si>
  <si>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</si>
  <si>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</si>
  <si>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</si>
  <si>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</si>
  <si>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</si>
  <si>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</si>
  <si>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</si>
  <si>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</si>
  <si>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</si>
  <si>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</si>
  <si>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</si>
  <si>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</si>
  <si>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</si>
  <si>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</si>
  <si>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</si>
  <si>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</si>
  <si>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</si>
  <si>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</si>
  <si>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</si>
  <si>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</si>
  <si>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</si>
  <si>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</si>
  <si>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</si>
  <si>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</si>
  <si>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</si>
  <si>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</si>
  <si>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</si>
  <si>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</si>
  <si>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</si>
  <si>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</si>
  <si>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</si>
  <si>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</si>
  <si>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</si>
  <si>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</si>
  <si>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</si>
  <si>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</si>
  <si>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</si>
  <si>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</si>
  <si>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</si>
  <si>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</si>
  <si>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</si>
  <si>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</si>
  <si>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</si>
  <si>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</si>
  <si>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</si>
  <si>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</si>
  <si>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</si>
  <si>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</si>
  <si>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</si>
  <si>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</si>
  <si>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</si>
  <si>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</si>
  <si>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</si>
  <si>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</si>
  <si>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</si>
  <si>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</si>
  <si>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</si>
  <si>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</si>
  <si>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</si>
  <si>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</si>
  <si>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</si>
  <si>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</si>
  <si>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</si>
  <si>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</si>
  <si>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</si>
  <si>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</si>
  <si>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</si>
  <si>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</si>
  <si>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</si>
  <si>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0.13</t>
  </si>
  <si>
    <t>▲ 1.75</t>
  </si>
  <si>
    <t>▲ 3.40</t>
  </si>
  <si>
    <t>国民健康保険特別会計</t>
  </si>
  <si>
    <t>▲ 0.54</t>
  </si>
  <si>
    <t>▲ 1.39</t>
  </si>
  <si>
    <t>▲ 1.19</t>
  </si>
  <si>
    <t>▲ 1.70</t>
  </si>
  <si>
    <t>水道事業会計</t>
  </si>
  <si>
    <t>一般会計</t>
  </si>
  <si>
    <t>介護保険特別会計</t>
  </si>
  <si>
    <t>土地造成事業特別会計</t>
  </si>
  <si>
    <t>後期高齢者医療特別会計</t>
  </si>
  <si>
    <t>下水道事業特別会計</t>
  </si>
  <si>
    <t>その他会計（赤字）</t>
  </si>
  <si>
    <t>その他会計（黒字）</t>
  </si>
  <si>
    <t>北海道大沼国際交流協会</t>
    <phoneticPr fontId="2"/>
  </si>
  <si>
    <t>活力のあるまちづくり推進基金</t>
    <rPh sb="0" eb="2">
      <t>カツリョク</t>
    </rPh>
    <rPh sb="10" eb="12">
      <t>スイシン</t>
    </rPh>
    <rPh sb="12" eb="14">
      <t>キキン</t>
    </rPh>
    <phoneticPr fontId="2"/>
  </si>
  <si>
    <t>福祉基金</t>
    <rPh sb="0" eb="2">
      <t>フクシ</t>
    </rPh>
    <rPh sb="2" eb="4">
      <t>キキン</t>
    </rPh>
    <phoneticPr fontId="2"/>
  </si>
  <si>
    <t>社会教育施設整備基金</t>
    <rPh sb="0" eb="2">
      <t>シャカイ</t>
    </rPh>
    <rPh sb="2" eb="4">
      <t>キョウイク</t>
    </rPh>
    <rPh sb="4" eb="6">
      <t>シセツ</t>
    </rPh>
    <rPh sb="6" eb="8">
      <t>セイビ</t>
    </rPh>
    <rPh sb="8" eb="10">
      <t>キキン</t>
    </rPh>
    <phoneticPr fontId="2"/>
  </si>
  <si>
    <t>環境保全事業推進基金</t>
    <rPh sb="0" eb="2">
      <t>カンキョウ</t>
    </rPh>
    <rPh sb="2" eb="4">
      <t>ホゼン</t>
    </rPh>
    <rPh sb="4" eb="6">
      <t>ジギョウ</t>
    </rPh>
    <rPh sb="6" eb="8">
      <t>スイシン</t>
    </rPh>
    <rPh sb="8" eb="10">
      <t>キキン</t>
    </rPh>
    <phoneticPr fontId="2"/>
  </si>
  <si>
    <t>新幹線事業推進基金</t>
    <rPh sb="0" eb="3">
      <t>シンカンセン</t>
    </rPh>
    <rPh sb="3" eb="5">
      <t>ジギョウ</t>
    </rPh>
    <rPh sb="5" eb="7">
      <t>スイシン</t>
    </rPh>
    <rPh sb="7" eb="9">
      <t>キキン</t>
    </rPh>
    <phoneticPr fontId="2"/>
  </si>
  <si>
    <t>函館圏公立大学広域連合</t>
    <rPh sb="0" eb="2">
      <t>ハコダテ</t>
    </rPh>
    <rPh sb="2" eb="3">
      <t>ケン</t>
    </rPh>
    <rPh sb="3" eb="5">
      <t>コウリツ</t>
    </rPh>
    <rPh sb="5" eb="7">
      <t>ダイガク</t>
    </rPh>
    <rPh sb="7" eb="9">
      <t>コウイキ</t>
    </rPh>
    <rPh sb="9" eb="11">
      <t>レンゴウ</t>
    </rPh>
    <phoneticPr fontId="30"/>
  </si>
  <si>
    <t>渡島・檜山地方税滞納整理機構</t>
    <rPh sb="0" eb="2">
      <t>オシマ</t>
    </rPh>
    <rPh sb="3" eb="5">
      <t>ヒヤマ</t>
    </rPh>
    <rPh sb="5" eb="7">
      <t>チホウ</t>
    </rPh>
    <rPh sb="7" eb="8">
      <t>ゼイ</t>
    </rPh>
    <rPh sb="8" eb="10">
      <t>タイノウ</t>
    </rPh>
    <rPh sb="10" eb="12">
      <t>セイリ</t>
    </rPh>
    <rPh sb="12" eb="14">
      <t>キコウ</t>
    </rPh>
    <phoneticPr fontId="30"/>
  </si>
  <si>
    <t>南渡島消防事務組合</t>
    <rPh sb="0" eb="1">
      <t>ミナミ</t>
    </rPh>
    <rPh sb="1" eb="3">
      <t>オシマ</t>
    </rPh>
    <rPh sb="3" eb="5">
      <t>ショウボウ</t>
    </rPh>
    <rPh sb="5" eb="7">
      <t>ジム</t>
    </rPh>
    <rPh sb="7" eb="9">
      <t>クミアイ</t>
    </rPh>
    <phoneticPr fontId="30"/>
  </si>
  <si>
    <t>渡島廃棄物処理広域連合</t>
    <rPh sb="0" eb="2">
      <t>オシマ</t>
    </rPh>
    <rPh sb="2" eb="5">
      <t>ハイキブツ</t>
    </rPh>
    <rPh sb="5" eb="7">
      <t>ショリ</t>
    </rPh>
    <rPh sb="7" eb="9">
      <t>コウイキ</t>
    </rPh>
    <rPh sb="9" eb="11">
      <t>レンゴウ</t>
    </rPh>
    <phoneticPr fontId="30"/>
  </si>
  <si>
    <t>函館湾流域下水道事務組合</t>
    <rPh sb="0" eb="2">
      <t>ハコダテ</t>
    </rPh>
    <rPh sb="2" eb="3">
      <t>ワン</t>
    </rPh>
    <rPh sb="3" eb="5">
      <t>リュウイキ</t>
    </rPh>
    <rPh sb="5" eb="8">
      <t>ゲスイドウ</t>
    </rPh>
    <rPh sb="8" eb="10">
      <t>ジム</t>
    </rPh>
    <rPh sb="10" eb="12">
      <t>クミアイ</t>
    </rPh>
    <phoneticPr fontId="30"/>
  </si>
  <si>
    <t>南渡島衛生施設組合</t>
    <rPh sb="0" eb="1">
      <t>ミナミ</t>
    </rPh>
    <rPh sb="1" eb="3">
      <t>オシマ</t>
    </rPh>
    <rPh sb="3" eb="5">
      <t>エイセイ</t>
    </rPh>
    <rPh sb="5" eb="7">
      <t>シセツ</t>
    </rPh>
    <rPh sb="7" eb="9">
      <t>クミアイ</t>
    </rPh>
    <phoneticPr fontId="30"/>
  </si>
  <si>
    <t>-</t>
    <phoneticPr fontId="2"/>
  </si>
  <si>
    <t>-</t>
    <phoneticPr fontId="2"/>
  </si>
  <si>
    <t>-</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</si>
  <si>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</si>
  <si>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</si>
  <si>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</si>
  <si>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</si>
  <si>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</si>
  <si>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</si>
  <si>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</si>
  <si>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</si>
  <si>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</si>
  <si>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</si>
  <si>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</si>
  <si>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Ｈ２９の将来負担比率は前年より＋５．３ポイント。　　有形固定資産減価償却率は前年より＋０．５ポイント。
　老朽化施設の建替・更新について財源として起債したため将来負担比率は悪化。　</t>
    <rPh sb="6" eb="8">
      <t>ショウライ</t>
    </rPh>
    <rPh sb="8" eb="10">
      <t>フタン</t>
    </rPh>
    <rPh sb="10" eb="12">
      <t>ヒリツ</t>
    </rPh>
    <rPh sb="13" eb="15">
      <t>ゼンネン</t>
    </rPh>
    <rPh sb="28" eb="30">
      <t>ユウケイ</t>
    </rPh>
    <rPh sb="30" eb="32">
      <t>コテイ</t>
    </rPh>
    <rPh sb="32" eb="34">
      <t>シサン</t>
    </rPh>
    <rPh sb="34" eb="36">
      <t>ゲンカ</t>
    </rPh>
    <rPh sb="36" eb="38">
      <t>ショウキャク</t>
    </rPh>
    <rPh sb="38" eb="39">
      <t>リツ</t>
    </rPh>
    <rPh sb="70" eb="72">
      <t>ザイゲン</t>
    </rPh>
    <rPh sb="75" eb="77">
      <t>キサイ</t>
    </rPh>
    <rPh sb="81" eb="83">
      <t>ショウライ</t>
    </rPh>
    <rPh sb="83" eb="85">
      <t>フタン</t>
    </rPh>
    <rPh sb="85" eb="87">
      <t>ヒリツ</t>
    </rPh>
    <rPh sb="88" eb="90">
      <t>アッカ</t>
    </rPh>
    <phoneticPr fontId="5"/>
  </si>
  <si>
    <t>　
　Ｈ２９はともに前年度より数値が悪化した。　理由としては老朽化施設の建替・更新について財源として起債したほか、基金の減少もあったため。</t>
    <rPh sb="10" eb="13">
      <t>ゼンネンド</t>
    </rPh>
    <rPh sb="15" eb="17">
      <t>スウチ</t>
    </rPh>
    <rPh sb="18" eb="20">
      <t>アッカ</t>
    </rPh>
    <rPh sb="24" eb="26">
      <t>リユウ</t>
    </rPh>
    <rPh sb="30" eb="32">
      <t>ロウキュウ</t>
    </rPh>
    <rPh sb="57" eb="59">
      <t>キキン</t>
    </rPh>
    <rPh sb="60" eb="61">
      <t>ゲン</t>
    </rPh>
    <rPh sb="61" eb="62">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</si>
</sst>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29" fillId="0" borderId="41" xfId="16" applyFont="1" applyBorder="1" applyAlignment="1" applyProtection="1">
      <alignment horizontal="left" vertical="top" wrapText="1"/>
      <protection locked="0"/>
    </xf>
    <xf numFmtId="0" fontId="29" fillId="0" borderId="12" xfId="16" applyFont="1" applyBorder="1" applyAlignment="1" applyProtection="1">
      <alignment horizontal="left" vertical="top" wrapText="1"/>
      <protection locked="0"/>
    </xf>
    <xf numFmtId="0" fontId="29" fillId="0" borderId="46" xfId="16" applyFont="1" applyBorder="1" applyAlignment="1" applyProtection="1">
      <alignment horizontal="left" vertical="top" wrapText="1"/>
      <protection locked="0"/>
    </xf>
    <xf numFmtId="0" fontId="29" fillId="0" borderId="62" xfId="16" applyFont="1" applyBorder="1" applyAlignment="1" applyProtection="1">
      <alignment horizontal="left" vertical="top" wrapText="1"/>
      <protection locked="0"/>
    </xf>
    <xf numFmtId="0" fontId="29" fillId="0" borderId="0" xfId="16" applyFont="1" applyAlignment="1" applyProtection="1">
      <alignment horizontal="left" vertical="top" wrapText="1"/>
      <protection locked="0"/>
    </xf>
    <xf numFmtId="0" fontId="29" fillId="0" borderId="38" xfId="16" applyFont="1" applyBorder="1" applyAlignment="1" applyProtection="1">
      <alignment horizontal="left" vertical="top" wrapText="1"/>
      <protection locked="0"/>
    </xf>
    <xf numFmtId="0" fontId="29" fillId="0" borderId="37" xfId="16" applyFont="1" applyBorder="1" applyAlignment="1" applyProtection="1">
      <alignment horizontal="left" vertical="top" wrapText="1"/>
      <protection locked="0"/>
    </xf>
    <xf numFmtId="0" fontId="29" fillId="0" borderId="52" xfId="16" applyFont="1" applyBorder="1" applyAlignment="1" applyProtection="1">
      <alignment horizontal="left" vertical="top" wrapText="1"/>
      <protection locked="0"/>
    </xf>
    <xf numFmtId="0" fontId="29"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476A-4261-8F2E-A3D1BDBAB1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37814</c:v>
                </c:pt>
                <c:pt idx="1">
                  <c:v>95450</c:v>
                </c:pt>
                <c:pt idx="2">
                  <c:v>88843</c:v>
                </c:pt>
                <c:pt idx="3">
                  <c:v>88831</c:v>
                </c:pt>
                <c:pt idx="4">
                  <c:v>108513</c:v>
                </c:pt>
              </c:numCache>
            </c:numRef>
          </c:val>
          <c:smooth val="0"/>
          <c:extLst>
            <c:ext xmlns:c16="http://schemas.microsoft.com/office/drawing/2014/chart" uri="{C3380CC4-5D6E-409C-BE32-E72D297353CC}">
              <c16:uniqueId val="{00000001-476A-4261-8F2E-A3D1BDBAB19B}"/>
            </c:ext>
          </c:extLst>
        </c:ser>
        <c:dLbls>
          <c:showLegendKey val="0"/>
          <c:showVal val="0"/>
          <c:showCatName val="0"/>
          <c:showSerName val="0"/>
          <c:showPercent val="0"/>
          <c:showBubbleSize val="0"/>
        </c:dLbls>
        <c:marker val="1"/>
        <c:smooth val="0"/>
        <c:axId val="167888000"/>
        <c:axId val="167889920"/>
      </c:lineChart>
      <c:catAx>
        <c:axId val="16788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889920"/>
        <c:crosses val="autoZero"/>
        <c:auto val="1"/>
        <c:lblAlgn val="ctr"/>
        <c:lblOffset val="100"/>
        <c:tickLblSkip val="1"/>
        <c:tickMarkSkip val="1"/>
        <c:noMultiLvlLbl val="0"/>
      </c:catAx>
      <c:valAx>
        <c:axId val="167889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88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2.86</c:v>
                </c:pt>
                <c:pt idx="1">
                  <c:v>3.48</c:v>
                </c:pt>
                <c:pt idx="2">
                  <c:v>3.27</c:v>
                </c:pt>
                <c:pt idx="3">
                  <c:v>2.98</c:v>
                </c:pt>
                <c:pt idx="4">
                  <c:v>2.42</c:v>
                </c:pt>
              </c:numCache>
            </c:numRef>
          </c:val>
          <c:extLst>
            <c:ext xmlns:c16="http://schemas.microsoft.com/office/drawing/2014/chart" uri="{C3380CC4-5D6E-409C-BE32-E72D297353CC}">
              <c16:uniqueId val="{00000000-64FC-4A61-892D-90EC0704A9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15.28</c:v>
                </c:pt>
                <c:pt idx="1">
                  <c:v>15.05</c:v>
                </c:pt>
                <c:pt idx="2">
                  <c:v>14.71</c:v>
                </c:pt>
                <c:pt idx="3">
                  <c:v>13.25</c:v>
                </c:pt>
                <c:pt idx="4">
                  <c:v>10.199999999999999</c:v>
                </c:pt>
              </c:numCache>
            </c:numRef>
          </c:val>
          <c:extLst>
            <c:ext xmlns:c16="http://schemas.microsoft.com/office/drawing/2014/chart" uri="{C3380CC4-5D6E-409C-BE32-E72D297353CC}">
              <c16:uniqueId val="{00000001-64FC-4A61-892D-90EC0704A9BE}"/>
            </c:ext>
          </c:extLst>
        </c:ser>
        <c:dLbls>
          <c:showLegendKey val="0"/>
          <c:showVal val="0"/>
          <c:showCatName val="0"/>
          <c:showSerName val="0"/>
          <c:showPercent val="0"/>
          <c:showBubbleSize val="0"/>
        </c:dLbls>
        <c:gapWidth val="250"/>
        <c:overlap val="100"/>
        <c:axId val="234405248"/>
        <c:axId val="23441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2.3199999999999998</c:v>
                </c:pt>
                <c:pt idx="1">
                  <c:v>0.15</c:v>
                </c:pt>
                <c:pt idx="2">
                  <c:v>-0.13</c:v>
                </c:pt>
                <c:pt idx="3">
                  <c:v>-1.75</c:v>
                </c:pt>
                <c:pt idx="4">
                  <c:v>-3.4</c:v>
                </c:pt>
              </c:numCache>
            </c:numRef>
          </c:val>
          <c:smooth val="0"/>
          <c:extLst>
            <c:ext xmlns:c16="http://schemas.microsoft.com/office/drawing/2014/chart" uri="{C3380CC4-5D6E-409C-BE32-E72D297353CC}">
              <c16:uniqueId val="{00000002-64FC-4A61-892D-90EC0704A9BE}"/>
            </c:ext>
          </c:extLst>
        </c:ser>
        <c:dLbls>
          <c:showLegendKey val="0"/>
          <c:showVal val="0"/>
          <c:showCatName val="0"/>
          <c:showSerName val="0"/>
          <c:showPercent val="0"/>
          <c:showBubbleSize val="0"/>
        </c:dLbls>
        <c:marker val="1"/>
        <c:smooth val="0"/>
        <c:axId val="234405248"/>
        <c:axId val="234411520"/>
      </c:lineChart>
      <c:catAx>
        <c:axId val="23440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411520"/>
        <c:crosses val="autoZero"/>
        <c:auto val="1"/>
        <c:lblAlgn val="ctr"/>
        <c:lblOffset val="100"/>
        <c:tickLblSkip val="1"/>
        <c:tickMarkSkip val="1"/>
        <c:noMultiLvlLbl val="0"/>
      </c:catAx>
      <c:valAx>
        <c:axId val="23441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0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355-44AC-976A-FD670B5721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55-44AC-976A-FD670B5721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55-44AC-976A-FD670B57215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0.09</c:v>
                </c:pt>
                <c:pt idx="4">
                  <c:v>#N/A</c:v>
                </c:pt>
                <c:pt idx="5">
                  <c:v>7.0000000000000007E-2</c:v>
                </c:pt>
                <c:pt idx="6">
                  <c:v>#N/A</c:v>
                </c:pt>
                <c:pt idx="7">
                  <c:v>7.0000000000000007E-2</c:v>
                </c:pt>
                <c:pt idx="8">
                  <c:v>#N/A</c:v>
                </c:pt>
                <c:pt idx="9">
                  <c:v>0.03</c:v>
                </c:pt>
              </c:numCache>
            </c:numRef>
          </c:val>
          <c:extLst>
            <c:ext xmlns:c16="http://schemas.microsoft.com/office/drawing/2014/chart" uri="{C3380CC4-5D6E-409C-BE32-E72D297353CC}">
              <c16:uniqueId val="{00000003-1355-44AC-976A-FD670B57215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0.1</c:v>
                </c:pt>
                <c:pt idx="6">
                  <c:v>#N/A</c:v>
                </c:pt>
                <c:pt idx="7">
                  <c:v>0.09</c:v>
                </c:pt>
                <c:pt idx="8">
                  <c:v>#N/A</c:v>
                </c:pt>
                <c:pt idx="9">
                  <c:v>0.09</c:v>
                </c:pt>
              </c:numCache>
            </c:numRef>
          </c:val>
          <c:extLst>
            <c:ext xmlns:c16="http://schemas.microsoft.com/office/drawing/2014/chart" uri="{C3380CC4-5D6E-409C-BE32-E72D297353CC}">
              <c16:uniqueId val="{00000004-1355-44AC-976A-FD670B572154}"/>
            </c:ext>
          </c:extLst>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1.46</c:v>
                </c:pt>
                <c:pt idx="2">
                  <c:v>#N/A</c:v>
                </c:pt>
                <c:pt idx="3">
                  <c:v>0.13</c:v>
                </c:pt>
                <c:pt idx="4">
                  <c:v>#N/A</c:v>
                </c:pt>
                <c:pt idx="5">
                  <c:v>0.13</c:v>
                </c:pt>
                <c:pt idx="6">
                  <c:v>#N/A</c:v>
                </c:pt>
                <c:pt idx="7">
                  <c:v>0.13</c:v>
                </c:pt>
                <c:pt idx="8">
                  <c:v>#N/A</c:v>
                </c:pt>
                <c:pt idx="9">
                  <c:v>0.13</c:v>
                </c:pt>
              </c:numCache>
            </c:numRef>
          </c:val>
          <c:extLst>
            <c:ext xmlns:c16="http://schemas.microsoft.com/office/drawing/2014/chart" uri="{C3380CC4-5D6E-409C-BE32-E72D297353CC}">
              <c16:uniqueId val="{00000005-1355-44AC-976A-FD670B5721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0.44</c:v>
                </c:pt>
                <c:pt idx="2">
                  <c:v>#N/A</c:v>
                </c:pt>
                <c:pt idx="3">
                  <c:v>0.49</c:v>
                </c:pt>
                <c:pt idx="4">
                  <c:v>#N/A</c:v>
                </c:pt>
                <c:pt idx="5">
                  <c:v>0.85</c:v>
                </c:pt>
                <c:pt idx="6">
                  <c:v>#N/A</c:v>
                </c:pt>
                <c:pt idx="7">
                  <c:v>0.53</c:v>
                </c:pt>
                <c:pt idx="8">
                  <c:v>#N/A</c:v>
                </c:pt>
                <c:pt idx="9">
                  <c:v>1.08</c:v>
                </c:pt>
              </c:numCache>
            </c:numRef>
          </c:val>
          <c:extLst>
            <c:ext xmlns:c16="http://schemas.microsoft.com/office/drawing/2014/chart" uri="{C3380CC4-5D6E-409C-BE32-E72D297353CC}">
              <c16:uniqueId val="{00000006-1355-44AC-976A-FD670B57215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2.85</c:v>
                </c:pt>
                <c:pt idx="2">
                  <c:v>#N/A</c:v>
                </c:pt>
                <c:pt idx="3">
                  <c:v>3.47</c:v>
                </c:pt>
                <c:pt idx="4">
                  <c:v>#N/A</c:v>
                </c:pt>
                <c:pt idx="5">
                  <c:v>3.26</c:v>
                </c:pt>
                <c:pt idx="6">
                  <c:v>#N/A</c:v>
                </c:pt>
                <c:pt idx="7">
                  <c:v>2.97</c:v>
                </c:pt>
                <c:pt idx="8">
                  <c:v>#N/A</c:v>
                </c:pt>
                <c:pt idx="9">
                  <c:v>2.41</c:v>
                </c:pt>
              </c:numCache>
            </c:numRef>
          </c:val>
          <c:extLst>
            <c:ext xmlns:c16="http://schemas.microsoft.com/office/drawing/2014/chart" uri="{C3380CC4-5D6E-409C-BE32-E72D297353CC}">
              <c16:uniqueId val="{00000007-1355-44AC-976A-FD670B57215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4.34</c:v>
                </c:pt>
                <c:pt idx="2">
                  <c:v>#N/A</c:v>
                </c:pt>
                <c:pt idx="3">
                  <c:v>4.51</c:v>
                </c:pt>
                <c:pt idx="4">
                  <c:v>#N/A</c:v>
                </c:pt>
                <c:pt idx="5">
                  <c:v>5.05</c:v>
                </c:pt>
                <c:pt idx="6">
                  <c:v>#N/A</c:v>
                </c:pt>
                <c:pt idx="7">
                  <c:v>5.47</c:v>
                </c:pt>
                <c:pt idx="8">
                  <c:v>#N/A</c:v>
                </c:pt>
                <c:pt idx="9">
                  <c:v>5.48</c:v>
                </c:pt>
              </c:numCache>
            </c:numRef>
          </c:val>
          <c:extLst>
            <c:ext xmlns:c16="http://schemas.microsoft.com/office/drawing/2014/chart" uri="{C3380CC4-5D6E-409C-BE32-E72D297353CC}">
              <c16:uniqueId val="{00000008-1355-44AC-976A-FD670B57215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0.45</c:v>
                </c:pt>
                <c:pt idx="2">
                  <c:v>0.54</c:v>
                </c:pt>
                <c:pt idx="3">
                  <c:v>#N/A</c:v>
                </c:pt>
                <c:pt idx="4">
                  <c:v>1.39</c:v>
                </c:pt>
                <c:pt idx="5">
                  <c:v>#N/A</c:v>
                </c:pt>
                <c:pt idx="6">
                  <c:v>1.19</c:v>
                </c:pt>
                <c:pt idx="7">
                  <c:v>#N/A</c:v>
                </c:pt>
                <c:pt idx="8">
                  <c:v>1.7</c:v>
                </c:pt>
                <c:pt idx="9">
                  <c:v>#N/A</c:v>
                </c:pt>
              </c:numCache>
            </c:numRef>
          </c:val>
          <c:extLst>
            <c:ext xmlns:c16="http://schemas.microsoft.com/office/drawing/2014/chart" uri="{C3380CC4-5D6E-409C-BE32-E72D297353CC}">
              <c16:uniqueId val="{00000009-1355-44AC-976A-FD670B572154}"/>
            </c:ext>
          </c:extLst>
        </c:ser>
        <c:dLbls>
          <c:showLegendKey val="0"/>
          <c:showVal val="0"/>
          <c:showCatName val="0"/>
          <c:showSerName val="0"/>
          <c:showPercent val="0"/>
          <c:showBubbleSize val="0"/>
        </c:dLbls>
        <c:gapWidth val="150"/>
        <c:overlap val="100"/>
        <c:axId val="234866176"/>
        <c:axId val="234867712"/>
      </c:barChart>
      <c:catAx>
        <c:axId val="23486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867712"/>
        <c:crosses val="autoZero"/>
        <c:auto val="1"/>
        <c:lblAlgn val="ctr"/>
        <c:lblOffset val="100"/>
        <c:tickLblSkip val="1"/>
        <c:tickMarkSkip val="1"/>
        <c:noMultiLvlLbl val="0"/>
      </c:catAx>
      <c:valAx>
        <c:axId val="23486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86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1041</c:v>
                </c:pt>
                <c:pt idx="5">
                  <c:v>1050</c:v>
                </c:pt>
                <c:pt idx="8">
                  <c:v>1067</c:v>
                </c:pt>
                <c:pt idx="11">
                  <c:v>1043</c:v>
                </c:pt>
                <c:pt idx="14">
                  <c:v>1018</c:v>
                </c:pt>
              </c:numCache>
            </c:numRef>
          </c:val>
          <c:extLst>
            <c:ext xmlns:c16="http://schemas.microsoft.com/office/drawing/2014/chart" uri="{C3380CC4-5D6E-409C-BE32-E72D297353CC}">
              <c16:uniqueId val="{00000000-54BE-4F1B-9C7C-67E40E6921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BE-4F1B-9C7C-67E40E6921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c:v>
                </c:pt>
                <c:pt idx="3">
                  <c:v>17</c:v>
                </c:pt>
                <c:pt idx="6">
                  <c:v>14</c:v>
                </c:pt>
                <c:pt idx="9">
                  <c:v>13</c:v>
                </c:pt>
                <c:pt idx="12">
                  <c:v>10</c:v>
                </c:pt>
              </c:numCache>
            </c:numRef>
          </c:val>
          <c:extLst>
            <c:ext xmlns:c16="http://schemas.microsoft.com/office/drawing/2014/chart" uri="{C3380CC4-5D6E-409C-BE32-E72D297353CC}">
              <c16:uniqueId val="{00000002-54BE-4F1B-9C7C-67E40E6921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97</c:v>
                </c:pt>
                <c:pt idx="3">
                  <c:v>86</c:v>
                </c:pt>
                <c:pt idx="6">
                  <c:v>87</c:v>
                </c:pt>
                <c:pt idx="9">
                  <c:v>123</c:v>
                </c:pt>
                <c:pt idx="12">
                  <c:v>172</c:v>
                </c:pt>
              </c:numCache>
            </c:numRef>
          </c:val>
          <c:extLst>
            <c:ext xmlns:c16="http://schemas.microsoft.com/office/drawing/2014/chart" uri="{C3380CC4-5D6E-409C-BE32-E72D297353CC}">
              <c16:uniqueId val="{00000003-54BE-4F1B-9C7C-67E40E6921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380</c:v>
                </c:pt>
                <c:pt idx="3">
                  <c:v>370</c:v>
                </c:pt>
                <c:pt idx="6">
                  <c:v>465</c:v>
                </c:pt>
                <c:pt idx="9">
                  <c:v>456</c:v>
                </c:pt>
                <c:pt idx="12">
                  <c:v>417</c:v>
                </c:pt>
              </c:numCache>
            </c:numRef>
          </c:val>
          <c:extLst>
            <c:ext xmlns:c16="http://schemas.microsoft.com/office/drawing/2014/chart" uri="{C3380CC4-5D6E-409C-BE32-E72D297353CC}">
              <c16:uniqueId val="{00000004-54BE-4F1B-9C7C-67E40E6921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BE-4F1B-9C7C-67E40E6921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BE-4F1B-9C7C-67E40E6921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1024</c:v>
                </c:pt>
                <c:pt idx="3">
                  <c:v>1029</c:v>
                </c:pt>
                <c:pt idx="6">
                  <c:v>1042</c:v>
                </c:pt>
                <c:pt idx="9">
                  <c:v>1038</c:v>
                </c:pt>
                <c:pt idx="12">
                  <c:v>1050</c:v>
                </c:pt>
              </c:numCache>
            </c:numRef>
          </c:val>
          <c:extLst>
            <c:ext xmlns:c16="http://schemas.microsoft.com/office/drawing/2014/chart" uri="{C3380CC4-5D6E-409C-BE32-E72D297353CC}">
              <c16:uniqueId val="{00000007-54BE-4F1B-9C7C-67E40E69212C}"/>
            </c:ext>
          </c:extLst>
        </c:ser>
        <c:dLbls>
          <c:showLegendKey val="0"/>
          <c:showVal val="0"/>
          <c:showCatName val="0"/>
          <c:showSerName val="0"/>
          <c:showPercent val="0"/>
          <c:showBubbleSize val="0"/>
        </c:dLbls>
        <c:gapWidth val="100"/>
        <c:overlap val="100"/>
        <c:axId val="169584896"/>
        <c:axId val="16960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478</c:v>
                </c:pt>
                <c:pt idx="2">
                  <c:v>#N/A</c:v>
                </c:pt>
                <c:pt idx="3">
                  <c:v>#N/A</c:v>
                </c:pt>
                <c:pt idx="4">
                  <c:v>452</c:v>
                </c:pt>
                <c:pt idx="5">
                  <c:v>#N/A</c:v>
                </c:pt>
                <c:pt idx="6">
                  <c:v>#N/A</c:v>
                </c:pt>
                <c:pt idx="7">
                  <c:v>541</c:v>
                </c:pt>
                <c:pt idx="8">
                  <c:v>#N/A</c:v>
                </c:pt>
                <c:pt idx="9">
                  <c:v>#N/A</c:v>
                </c:pt>
                <c:pt idx="10">
                  <c:v>587</c:v>
                </c:pt>
                <c:pt idx="11">
                  <c:v>#N/A</c:v>
                </c:pt>
                <c:pt idx="12">
                  <c:v>#N/A</c:v>
                </c:pt>
                <c:pt idx="13">
                  <c:v>631</c:v>
                </c:pt>
                <c:pt idx="14">
                  <c:v>#N/A</c:v>
                </c:pt>
              </c:numCache>
            </c:numRef>
          </c:val>
          <c:smooth val="0"/>
          <c:extLst>
            <c:ext xmlns:c16="http://schemas.microsoft.com/office/drawing/2014/chart" uri="{C3380CC4-5D6E-409C-BE32-E72D297353CC}">
              <c16:uniqueId val="{00000008-54BE-4F1B-9C7C-67E40E69212C}"/>
            </c:ext>
          </c:extLst>
        </c:ser>
        <c:dLbls>
          <c:showLegendKey val="0"/>
          <c:showVal val="0"/>
          <c:showCatName val="0"/>
          <c:showSerName val="0"/>
          <c:showPercent val="0"/>
          <c:showBubbleSize val="0"/>
        </c:dLbls>
        <c:marker val="1"/>
        <c:smooth val="0"/>
        <c:axId val="169584896"/>
        <c:axId val="169603456"/>
      </c:lineChart>
      <c:catAx>
        <c:axId val="16958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603456"/>
        <c:crosses val="autoZero"/>
        <c:auto val="1"/>
        <c:lblAlgn val="ctr"/>
        <c:lblOffset val="100"/>
        <c:tickLblSkip val="1"/>
        <c:tickMarkSkip val="1"/>
        <c:noMultiLvlLbl val="0"/>
      </c:catAx>
      <c:valAx>
        <c:axId val="16960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8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10483</c:v>
                </c:pt>
                <c:pt idx="5">
                  <c:v>10456</c:v>
                </c:pt>
                <c:pt idx="8">
                  <c:v>10738</c:v>
                </c:pt>
                <c:pt idx="11">
                  <c:v>10586</c:v>
                </c:pt>
                <c:pt idx="14">
                  <c:v>11164</c:v>
                </c:pt>
              </c:numCache>
            </c:numRef>
          </c:val>
          <c:extLst>
            <c:ext xmlns:c16="http://schemas.microsoft.com/office/drawing/2014/chart" uri="{C3380CC4-5D6E-409C-BE32-E72D297353CC}">
              <c16:uniqueId val="{00000000-CDE9-4DF3-A073-8A09BBE584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1119</c:v>
                </c:pt>
                <c:pt idx="5">
                  <c:v>1114</c:v>
                </c:pt>
                <c:pt idx="8">
                  <c:v>1109</c:v>
                </c:pt>
                <c:pt idx="11">
                  <c:v>1105</c:v>
                </c:pt>
                <c:pt idx="14">
                  <c:v>1169</c:v>
                </c:pt>
              </c:numCache>
            </c:numRef>
          </c:val>
          <c:extLst>
            <c:ext xmlns:c16="http://schemas.microsoft.com/office/drawing/2014/chart" uri="{C3380CC4-5D6E-409C-BE32-E72D297353CC}">
              <c16:uniqueId val="{00000001-CDE9-4DF3-A073-8A09BBE584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3028</c:v>
                </c:pt>
                <c:pt idx="5">
                  <c:v>2914</c:v>
                </c:pt>
                <c:pt idx="8">
                  <c:v>2696</c:v>
                </c:pt>
                <c:pt idx="11">
                  <c:v>2298</c:v>
                </c:pt>
                <c:pt idx="14">
                  <c:v>1734</c:v>
                </c:pt>
              </c:numCache>
            </c:numRef>
          </c:val>
          <c:extLst>
            <c:ext xmlns:c16="http://schemas.microsoft.com/office/drawing/2014/chart" uri="{C3380CC4-5D6E-409C-BE32-E72D297353CC}">
              <c16:uniqueId val="{00000002-CDE9-4DF3-A073-8A09BBE584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E9-4DF3-A073-8A09BBE584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E9-4DF3-A073-8A09BBE584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E9-4DF3-A073-8A09BBE584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1431</c:v>
                </c:pt>
                <c:pt idx="3">
                  <c:v>1435</c:v>
                </c:pt>
                <c:pt idx="6">
                  <c:v>1336</c:v>
                </c:pt>
                <c:pt idx="9">
                  <c:v>1275</c:v>
                </c:pt>
                <c:pt idx="12">
                  <c:v>1234</c:v>
                </c:pt>
              </c:numCache>
            </c:numRef>
          </c:val>
          <c:extLst>
            <c:ext xmlns:c16="http://schemas.microsoft.com/office/drawing/2014/chart" uri="{C3380CC4-5D6E-409C-BE32-E72D297353CC}">
              <c16:uniqueId val="{00000006-CDE9-4DF3-A073-8A09BBE584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579</c:v>
                </c:pt>
                <c:pt idx="3">
                  <c:v>1500</c:v>
                </c:pt>
                <c:pt idx="6">
                  <c:v>1390</c:v>
                </c:pt>
                <c:pt idx="9">
                  <c:v>1318</c:v>
                </c:pt>
                <c:pt idx="12">
                  <c:v>1152</c:v>
                </c:pt>
              </c:numCache>
            </c:numRef>
          </c:val>
          <c:extLst>
            <c:ext xmlns:c16="http://schemas.microsoft.com/office/drawing/2014/chart" uri="{C3380CC4-5D6E-409C-BE32-E72D297353CC}">
              <c16:uniqueId val="{00000007-CDE9-4DF3-A073-8A09BBE584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3487</c:v>
                </c:pt>
                <c:pt idx="3">
                  <c:v>3414</c:v>
                </c:pt>
                <c:pt idx="6">
                  <c:v>3349</c:v>
                </c:pt>
                <c:pt idx="9">
                  <c:v>3215</c:v>
                </c:pt>
                <c:pt idx="12">
                  <c:v>2944</c:v>
                </c:pt>
              </c:numCache>
            </c:numRef>
          </c:val>
          <c:extLst>
            <c:ext xmlns:c16="http://schemas.microsoft.com/office/drawing/2014/chart" uri="{C3380CC4-5D6E-409C-BE32-E72D297353CC}">
              <c16:uniqueId val="{00000008-CDE9-4DF3-A073-8A09BBE584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422</c:v>
                </c:pt>
                <c:pt idx="3">
                  <c:v>120</c:v>
                </c:pt>
                <c:pt idx="6">
                  <c:v>78</c:v>
                </c:pt>
                <c:pt idx="9">
                  <c:v>56</c:v>
                </c:pt>
                <c:pt idx="12">
                  <c:v>43</c:v>
                </c:pt>
              </c:numCache>
            </c:numRef>
          </c:val>
          <c:extLst>
            <c:ext xmlns:c16="http://schemas.microsoft.com/office/drawing/2014/chart" uri="{C3380CC4-5D6E-409C-BE32-E72D297353CC}">
              <c16:uniqueId val="{00000009-CDE9-4DF3-A073-8A09BBE584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9217</c:v>
                </c:pt>
                <c:pt idx="3">
                  <c:v>10105</c:v>
                </c:pt>
                <c:pt idx="6">
                  <c:v>10672</c:v>
                </c:pt>
                <c:pt idx="9">
                  <c:v>11401</c:v>
                </c:pt>
                <c:pt idx="12">
                  <c:v>12344</c:v>
                </c:pt>
              </c:numCache>
            </c:numRef>
          </c:val>
          <c:extLst>
            <c:ext xmlns:c16="http://schemas.microsoft.com/office/drawing/2014/chart" uri="{C3380CC4-5D6E-409C-BE32-E72D297353CC}">
              <c16:uniqueId val="{0000000A-CDE9-4DF3-A073-8A09BBE58427}"/>
            </c:ext>
          </c:extLst>
        </c:ser>
        <c:dLbls>
          <c:showLegendKey val="0"/>
          <c:showVal val="0"/>
          <c:showCatName val="0"/>
          <c:showSerName val="0"/>
          <c:showPercent val="0"/>
          <c:showBubbleSize val="0"/>
        </c:dLbls>
        <c:gapWidth val="100"/>
        <c:overlap val="100"/>
        <c:axId val="234918272"/>
        <c:axId val="23492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506</c:v>
                </c:pt>
                <c:pt idx="2">
                  <c:v>#N/A</c:v>
                </c:pt>
                <c:pt idx="3">
                  <c:v>#N/A</c:v>
                </c:pt>
                <c:pt idx="4">
                  <c:v>2090</c:v>
                </c:pt>
                <c:pt idx="5">
                  <c:v>#N/A</c:v>
                </c:pt>
                <c:pt idx="6">
                  <c:v>#N/A</c:v>
                </c:pt>
                <c:pt idx="7">
                  <c:v>2282</c:v>
                </c:pt>
                <c:pt idx="8">
                  <c:v>#N/A</c:v>
                </c:pt>
                <c:pt idx="9">
                  <c:v>#N/A</c:v>
                </c:pt>
                <c:pt idx="10">
                  <c:v>3276</c:v>
                </c:pt>
                <c:pt idx="11">
                  <c:v>#N/A</c:v>
                </c:pt>
                <c:pt idx="12">
                  <c:v>#N/A</c:v>
                </c:pt>
                <c:pt idx="13">
                  <c:v>3650</c:v>
                </c:pt>
                <c:pt idx="14">
                  <c:v>#N/A</c:v>
                </c:pt>
              </c:numCache>
            </c:numRef>
          </c:val>
          <c:smooth val="0"/>
          <c:extLst>
            <c:ext xmlns:c16="http://schemas.microsoft.com/office/drawing/2014/chart" uri="{C3380CC4-5D6E-409C-BE32-E72D297353CC}">
              <c16:uniqueId val="{0000000B-CDE9-4DF3-A073-8A09BBE58427}"/>
            </c:ext>
          </c:extLst>
        </c:ser>
        <c:dLbls>
          <c:showLegendKey val="0"/>
          <c:showVal val="0"/>
          <c:showCatName val="0"/>
          <c:showSerName val="0"/>
          <c:showPercent val="0"/>
          <c:showBubbleSize val="0"/>
        </c:dLbls>
        <c:marker val="1"/>
        <c:smooth val="0"/>
        <c:axId val="234918272"/>
        <c:axId val="234920192"/>
      </c:lineChart>
      <c:catAx>
        <c:axId val="23491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920192"/>
        <c:crosses val="autoZero"/>
        <c:auto val="1"/>
        <c:lblAlgn val="ctr"/>
        <c:lblOffset val="100"/>
        <c:tickLblSkip val="1"/>
        <c:tickMarkSkip val="1"/>
        <c:noMultiLvlLbl val="0"/>
      </c:catAx>
      <c:valAx>
        <c:axId val="23492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91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1008</c:v>
                </c:pt>
                <c:pt idx="1">
                  <c:v>908</c:v>
                </c:pt>
                <c:pt idx="2">
                  <c:v>708</c:v>
                </c:pt>
              </c:numCache>
            </c:numRef>
          </c:val>
          <c:extLst>
            <c:ext xmlns:c16="http://schemas.microsoft.com/office/drawing/2014/chart" uri="{C3380CC4-5D6E-409C-BE32-E72D297353CC}">
              <c16:uniqueId val="{00000000-1CD7-4167-932A-FA09D0D11D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576</c:v>
                </c:pt>
                <c:pt idx="1">
                  <c:v>376</c:v>
                </c:pt>
                <c:pt idx="2">
                  <c:v>181</c:v>
                </c:pt>
              </c:numCache>
            </c:numRef>
          </c:val>
          <c:extLst>
            <c:ext xmlns:c16="http://schemas.microsoft.com/office/drawing/2014/chart" uri="{C3380CC4-5D6E-409C-BE32-E72D297353CC}">
              <c16:uniqueId val="{00000001-1CD7-4167-932A-FA09D0D11D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946</c:v>
                </c:pt>
                <c:pt idx="1">
                  <c:v>846</c:v>
                </c:pt>
                <c:pt idx="2">
                  <c:v>661</c:v>
                </c:pt>
              </c:numCache>
            </c:numRef>
          </c:val>
          <c:extLst>
            <c:ext xmlns:c16="http://schemas.microsoft.com/office/drawing/2014/chart" uri="{C3380CC4-5D6E-409C-BE32-E72D297353CC}">
              <c16:uniqueId val="{00000002-1CD7-4167-932A-FA09D0D11D26}"/>
            </c:ext>
          </c:extLst>
        </c:ser>
        <c:dLbls>
          <c:showLegendKey val="0"/>
          <c:showVal val="0"/>
          <c:showCatName val="0"/>
          <c:showSerName val="0"/>
          <c:showPercent val="0"/>
          <c:showBubbleSize val="0"/>
        </c:dLbls>
        <c:gapWidth val="120"/>
        <c:overlap val="100"/>
        <c:axId val="234460672"/>
        <c:axId val="234462208"/>
      </c:barChart>
      <c:catAx>
        <c:axId val="23446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4462208"/>
        <c:crosses val="autoZero"/>
        <c:auto val="1"/>
        <c:lblAlgn val="ctr"/>
        <c:lblOffset val="100"/>
        <c:tickLblSkip val="1"/>
        <c:tickMarkSkip val="1"/>
        <c:noMultiLvlLbl val="0"/>
      </c:catAx>
      <c:valAx>
        <c:axId val="234462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446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{A1F6CC02-5E17-4136-8ABA-A24B9695B8F2}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C49-4F0B-90BD-77652CB9F5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{688AD4CA-50D6-4DED-BD91-382B0D76DB39}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49-4F0B-90BD-77652CB9F5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{0EF20BC5-C2D8-4203-B64B-701F1A40F5CE}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49-4F0B-90BD-77652CB9F5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{AF060285-DE0B-4F66-A96C-79FE9F48D727}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49-4F0B-90BD-77652CB9F5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{1D17B8D8-C1F4-4D63-9EF2-2623DD5238C1}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49-4F0B-90BD-77652CB9F5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{97F09C80-35AF-4F8D-A72A-15FD4240DD11}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C49-4F0B-90BD-77652CB9F50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{8E53EB93-7CC6-4F06-9849-AF290182A4D6}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C49-4F0B-90BD-77652CB9F50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{53DA06F1-A1FB-4256-9006-6F8FF05D1F50}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C49-4F0B-90BD-77652CB9F508}"/>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{68C9A936-0F0E-4D5A-97A7-75AE61F055CC}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C49-4F0B-90BD-77652CB9F5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47.7</c:v>
                </c:pt>
                <c:pt idx="32">
                  <c:v>48.2</c:v>
                </c:pt>
              </c:numCache>
            </c:numRef>
          </c:xVal>
          <c:yVal>
            <c:numRef>
              <c:f>公会計指標分析・財政指標組合せ分析表!$BP$51:$DC$51</c:f>
              <c:numCache>
                <c:formatCode>#,##0.0;"▲ "#,##0.0</c:formatCode>
                <c:ptCount val="40"/>
                <c:pt idx="24">
                  <c:v>55.4</c:v>
                </c:pt>
                <c:pt idx="32">
                  <c:v>60.7</c:v>
                </c:pt>
              </c:numCache>
            </c:numRef>
          </c:yVal>
          <c:smooth val="0"/>
          <c:extLst>
            <c:ext xmlns:c16="http://schemas.microsoft.com/office/drawing/2014/chart" uri="{C3380CC4-5D6E-409C-BE32-E72D297353CC}">
              <c16:uniqueId val="{00000009-CC49-4F0B-90BD-77652CB9F5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{82C05355-1861-44FB-AE4E-9E8A6356F634}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C49-4F0B-90BD-77652CB9F5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{357DD0B7-DFB8-4C50-8BC4-84723C56DA56}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49-4F0B-90BD-77652CB9F5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{0F89A789-2FB9-4D69-BAF5-014BCB956B49}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49-4F0B-90BD-77652CB9F5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{37FBF802-A11B-4FB2-8BCF-7262BF9EB02A}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49-4F0B-90BD-77652CB9F5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{9967F395-4AEC-44E3-8F84-0E7998ED51DA}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49-4F0B-90BD-77652CB9F5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{47ABA45B-2CBC-43A1-A1A5-AE5619593802}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C49-4F0B-90BD-77652CB9F50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{35AEB798-82FC-41AA-9F06-137BBB174A1A}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C49-4F0B-90BD-77652CB9F50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{49FA6D8A-AF38-4A78-932B-524B82CEE92B}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C49-4F0B-90BD-77652CB9F50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{51EC79AB-3E37-41D1-B543-DB16C40FEC34}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C49-4F0B-90BD-77652CB9F5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c:ext xmlns:c16="http://schemas.microsoft.com/office/drawing/2014/chart" uri="{C3380CC4-5D6E-409C-BE32-E72D297353CC}">
              <c16:uniqueId val="{00000013-CC49-4F0B-90BD-77652CB9F508}"/>
            </c:ext>
          </c:extLst>
        </c:ser>
        <c:dLbls>
          <c:showLegendKey val="0"/>
          <c:showVal val="1"/>
          <c:showCatName val="0"/>
          <c:showSerName val="0"/>
          <c:showPercent val="0"/>
          <c:showBubbleSize val="0"/>
        </c:dLbls>
        <c:axId val="235766528"/>
        <c:axId val="235768448"/>
      </c:scatterChart>
      <c:valAx>
        <c:axId val="235766528"/>
        <c:scaling>
          <c:orientation val="minMax"/>
          <c:max val="59"/>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768448"/>
        <c:crosses val="autoZero"/>
        <c:crossBetween val="midCat"/>
      </c:valAx>
      <c:valAx>
        <c:axId val="235768448"/>
        <c:scaling>
          <c:orientation val="minMax"/>
          <c:max val="6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766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{B8CD2945-9008-47CF-A7EF-F806DF880D21}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940-4B73-8877-DABA65EFA5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{7484A6E8-9DEE-4382-B58F-24A8120A4164}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40-4B73-8877-DABA65EFA5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{3F54C41E-5F9E-44AD-846C-3ACE7FD27E79}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40-4B73-8877-DABA65EFA5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{7DD8A051-1CCF-4BFF-ACD0-7410DB230544}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40-4B73-8877-DABA65EFA5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{A6749626-1249-48B9-A35A-F902A0F5C69A}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40-4B73-8877-DABA65EFA54B}"/>
                </c:ext>
              </c:extLst>
            </c:dLbl>
            <c:dLbl>
              <c:idx val="8"/>
              <c:layout>
                <c:manualLayout>
                  <c:x val="-3.3052663712219439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{D21F61B0-FD32-43BF-B125-6347C3989369}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940-4B73-8877-DABA65EFA54B}"/>
                </c:ext>
              </c:extLst>
            </c:dLbl>
            <c:dLbl>
              <c:idx val="16"/>
              <c:layout>
                <c:manualLayout>
                  <c:x val="-3.034331952600189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{29B53381-9E90-458A-B195-0D39CBB168F3}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940-4B73-8877-DABA65EFA54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{76C6CE81-6701-440E-8A7A-DD64BD383296}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940-4B73-8877-DABA65EFA54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{773667EF-5E6B-4053-BF25-3C40DD382405}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940-4B73-8877-DABA65EFA5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8.1999999999999993</c:v>
                </c:pt>
                <c:pt idx="16">
                  <c:v>8.3000000000000007</c:v>
                </c:pt>
                <c:pt idx="24">
                  <c:v>8.9</c:v>
                </c:pt>
                <c:pt idx="32">
                  <c:v>9.8000000000000007</c:v>
                </c:pt>
              </c:numCache>
            </c:numRef>
          </c:xVal>
          <c:yVal>
            <c:numRef>
              <c:f>公会計指標分析・財政指標組合せ分析表!$BP$73:$DC$73</c:f>
              <c:numCache>
                <c:formatCode>#,##0.0;"▲ "#,##0.0</c:formatCode>
                <c:ptCount val="40"/>
                <c:pt idx="0">
                  <c:v>8.6</c:v>
                </c:pt>
                <c:pt idx="8">
                  <c:v>36.200000000000003</c:v>
                </c:pt>
                <c:pt idx="16">
                  <c:v>38.6</c:v>
                </c:pt>
                <c:pt idx="24">
                  <c:v>55.4</c:v>
                </c:pt>
                <c:pt idx="32">
                  <c:v>60.7</c:v>
                </c:pt>
              </c:numCache>
            </c:numRef>
          </c:yVal>
          <c:smooth val="0"/>
          <c:extLst>
            <c:ext xmlns:c16="http://schemas.microsoft.com/office/drawing/2014/chart" uri="{C3380CC4-5D6E-409C-BE32-E72D297353CC}">
              <c16:uniqueId val="{00000009-1940-4B73-8877-DABA65EFA5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{ED86C0F0-079E-4CB1-B8B6-2D16233411D5}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940-4B73-8877-DABA65EFA5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{E5FD93D0-FFD1-49E2-937C-E13321BC6C88}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40-4B73-8877-DABA65EFA5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{FA7B78DB-314F-4DBB-99E9-6102FA425F53}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40-4B73-8877-DABA65EFA5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{E2D6FCFD-FFBC-4157-8F0B-D4B93AF14C0C}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40-4B73-8877-DABA65EFA5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{14CDF727-3CEF-4491-96DC-B7AD17F9BB65}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40-4B73-8877-DABA65EFA54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{41BF4F8D-0DBF-4150-BA30-7839771BB46F}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940-4B73-8877-DABA65EFA54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{A8EE9A2A-C19D-4B02-98EB-D4BA2CDAEAB6}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940-4B73-8877-DABA65EFA54B}"/>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{FBFF0807-7001-4C3F-9979-87A162167F8C}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940-4B73-8877-DABA65EFA54B}"/>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{864B9032-29A6-47F8-B26F-FEB62341B2A9}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940-4B73-8877-DABA65EFA5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1940-4B73-8877-DABA65EFA54B}"/>
            </c:ext>
          </c:extLst>
        </c:ser>
        <c:dLbls>
          <c:showLegendKey val="0"/>
          <c:showVal val="1"/>
          <c:showCatName val="0"/>
          <c:showSerName val="0"/>
          <c:showPercent val="0"/>
          <c:showBubbleSize val="0"/>
        </c:dLbls>
        <c:axId val="235560960"/>
        <c:axId val="235562880"/>
      </c:scatterChart>
      <c:valAx>
        <c:axId val="235560960"/>
        <c:scaling>
          <c:orientation val="minMax"/>
          <c:max val="10.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562880"/>
        <c:crosses val="autoZero"/>
        <c:crossBetween val="midCat"/>
      </c:valAx>
      <c:valAx>
        <c:axId val="235562880"/>
        <c:scaling>
          <c:orientation val="minMax"/>
          <c:max val="7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560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実質公債費比率（分子）の構造については、制度化初年度にあたる</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793</a:t>
          </a:r>
          <a:r>
            <a:rPr lang="ja-JP" altLang="ja-JP" sz="1100">
              <a:solidFill>
                <a:schemeClr val="dk1"/>
              </a:solidFill>
              <a:effectLst/>
              <a:latin typeface="+mn-lt"/>
              <a:ea typeface="+mn-ea"/>
              <a:cs typeface="+mn-cs"/>
            </a:rPr>
            <a:t>百万円がピークであり、</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587</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631</a:t>
          </a:r>
          <a:r>
            <a:rPr lang="ja-JP" altLang="ja-JP" sz="1100">
              <a:solidFill>
                <a:schemeClr val="dk1"/>
              </a:solidFill>
              <a:effectLst/>
              <a:latin typeface="+mn-lt"/>
              <a:ea typeface="+mn-ea"/>
              <a:cs typeface="+mn-cs"/>
            </a:rPr>
            <a:t>百万円となった。</a:t>
          </a:r>
          <a:endParaRPr lang="ja-JP" altLang="ja-JP" sz="1400">
            <a:effectLst/>
          </a:endParaRPr>
        </a:p>
        <a:p>
          <a:r>
            <a:rPr lang="ja-JP" altLang="ja-JP" sz="1100" b="0" i="0" baseline="0">
              <a:solidFill>
                <a:schemeClr val="dk1"/>
              </a:solidFill>
              <a:effectLst/>
              <a:latin typeface="+mn-lt"/>
              <a:ea typeface="+mn-ea"/>
              <a:cs typeface="+mn-cs"/>
            </a:rPr>
            <a:t>　今後も引き続き必要最低限の起債発行に努め、交付税算入のない起債発行はできる限り発行しないなど、公債費の適正化により</a:t>
          </a:r>
          <a:r>
            <a:rPr lang="ja-JP" altLang="ja-JP" sz="1100">
              <a:solidFill>
                <a:schemeClr val="dk1"/>
              </a:solidFill>
              <a:effectLst/>
              <a:latin typeface="+mn-lt"/>
              <a:ea typeface="+mn-ea"/>
              <a:cs typeface="+mn-cs"/>
            </a:rPr>
            <a:t>実質公債費比率の低下に努めてまいりたい。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将来負担比率（分子）の構造については、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年度までの減少傾向が一転し</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2,090</a:t>
          </a:r>
          <a:r>
            <a:rPr lang="ja-JP" altLang="ja-JP" sz="1100">
              <a:solidFill>
                <a:schemeClr val="dk1"/>
              </a:solidFill>
              <a:effectLst/>
              <a:latin typeface="+mn-lt"/>
              <a:ea typeface="+mn-ea"/>
              <a:cs typeface="+mn-cs"/>
            </a:rPr>
            <a:t>百万円まで跳ね上がった。大型建設事業に係る起債発行等が要因である。</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年度で</a:t>
          </a:r>
          <a:r>
            <a:rPr lang="en-US" altLang="ja-JP" sz="1100">
              <a:solidFill>
                <a:schemeClr val="dk1"/>
              </a:solidFill>
              <a:effectLst/>
              <a:latin typeface="+mn-lt"/>
              <a:ea typeface="+mn-ea"/>
              <a:cs typeface="+mn-cs"/>
            </a:rPr>
            <a:t>3,650</a:t>
          </a:r>
          <a:r>
            <a:rPr lang="ja-JP" altLang="ja-JP" sz="1100">
              <a:solidFill>
                <a:schemeClr val="dk1"/>
              </a:solidFill>
              <a:effectLst/>
              <a:latin typeface="+mn-lt"/>
              <a:ea typeface="+mn-ea"/>
              <a:cs typeface="+mn-cs"/>
            </a:rPr>
            <a:t>百万円となったが、今後さらに増加する見込み。</a:t>
          </a:r>
          <a:endParaRPr lang="ja-JP" altLang="ja-JP" sz="1400">
            <a:effectLst/>
          </a:endParaRPr>
        </a:p>
        <a:p>
          <a:r>
            <a:rPr lang="ja-JP" altLang="ja-JP" sz="1100">
              <a:solidFill>
                <a:schemeClr val="dk1"/>
              </a:solidFill>
              <a:effectLst/>
              <a:latin typeface="+mn-lt"/>
              <a:ea typeface="+mn-ea"/>
              <a:cs typeface="+mn-cs"/>
            </a:rPr>
            <a:t>　将来負担比率における分子の増減は、比率の向上・悪化に直結し、また</a:t>
          </a:r>
          <a:r>
            <a:rPr lang="ja-JP" altLang="ja-JP" sz="1100" b="0" i="0" baseline="0">
              <a:solidFill>
                <a:schemeClr val="dk1"/>
              </a:solidFill>
              <a:effectLst/>
              <a:latin typeface="+mn-lt"/>
              <a:ea typeface="+mn-ea"/>
              <a:cs typeface="+mn-cs"/>
            </a:rPr>
            <a:t>世代間負担の公平性にも影響を与えることから、</a:t>
          </a:r>
          <a:r>
            <a:rPr lang="ja-JP" altLang="ja-JP" sz="1100">
              <a:solidFill>
                <a:schemeClr val="dk1"/>
              </a:solidFill>
              <a:effectLst/>
              <a:latin typeface="+mn-lt"/>
              <a:ea typeface="+mn-ea"/>
              <a:cs typeface="+mn-cs"/>
            </a:rPr>
            <a:t>今後の地方債現在高や債務負担行為支出予定額を注視しつつ適正な財政運営に努めてまいりたい。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北海道七飯町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学校整備等の大型事業実施により、基金残高が減少傾向にある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基金残高が７億円を下回らないよう、基金繰入を抑制していく方針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活力のあるまちづくり推進基金は町民の公益的な自主的活動を推進する事業及びまちづくりを推進する事業の財源として、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また、福祉基金は高齢者等福祉活動の促進、快適な生活環境の形成等を図るための事業に充てる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年度に社会教育施設整備基金は文化センターの設備改修に充てるため支消した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また、新幹線事業推進基金は道の駅整備に充てるため支消した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各基金の設置目的に基づき適宜積立・繰入を行う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基金全体と同様に大型事業実施により基金残高が減少傾向にある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までは大中山小学校の建替事業や複合施設整備などにより、繰入を予定している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以降は特定目的基金から優先的に繰入を行い財政調整基金からの繰入は抑制していく方針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歳入歳出の均衡を図るため減債基金を取崩し公債費に充当した結果減少傾向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できる限り繰入を抑制していく方針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28,563
28,452
216.75
13,492,322
13,089,049
167,844
6,938,480
12,344,129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類似団体平均値より減価償却率は約１０ポイント下回っている。近年、老朽化施設の建替・更新・廃止を進めたことに伴い比率が低くなっている。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7117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83383</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D00-000051000000}"/>
            </a:ext>
          </a:extLst>
        </xdr:cNvPr>
        <xdr:cNvSpPr txBox="1"/>
      </xdr:nvSpPr>
      <xdr:spPr>
        <a:xfrm>
          <a:off x="48133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155756</xdr:rowOff>
    </xdr:from>
    <xdr:to>
      <xdr:col>23</xdr:col>
      <xdr:colOff>85725</xdr:colOff>
      <xdr:row>31</xdr:row>
      <xdr:rowOff>171178</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flipV="1">
          <a:off x="4051300" y="6242231"/>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4" name="n_1aveValue有形固定資産減価償却率">
          <a:extLst>
            <a:ext uri="{FF2B5EF4-FFF2-40B4-BE49-F238E27FC236}">
              <a16:creationId xmlns:a16="http://schemas.microsoft.com/office/drawing/2014/main" id="{00000000-0008-0000-0D00-000054000000}"/>
            </a:ext>
          </a:extLst>
        </xdr:cNvPr>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a:extLst>
            <a:ext uri="{FF2B5EF4-FFF2-40B4-BE49-F238E27FC236}">
              <a16:creationId xmlns:a16="http://schemas.microsoft.com/office/drawing/2014/main" id="{00000000-0008-0000-0D00-000055000000}"/>
            </a:ext>
          </a:extLst>
        </xdr:cNvPr>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86" name="n_1mainValue有形固定資産減価償却率">
          <a:extLst>
            <a:ext uri="{FF2B5EF4-FFF2-40B4-BE49-F238E27FC236}">
              <a16:creationId xmlns:a16="http://schemas.microsoft.com/office/drawing/2014/main" id="{00000000-0008-0000-0D00-000056000000}"/>
            </a:ext>
          </a:extLst>
        </xdr:cNvPr>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全国平均より＋１．５年、北海道平均より＋１．３年</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類似団体平均より＋２．１年　の状況である。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公共施設の建替･更新事業に係る大規模事業</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ついて、その財源として起債してきたため</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各平均数値より高い状況である。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id="{00000000-0008-0000-0D00-000074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a:extLst>
            <a:ext uri="{FF2B5EF4-FFF2-40B4-BE49-F238E27FC236}">
              <a16:creationId xmlns:a16="http://schemas.microsoft.com/office/drawing/2014/main" id="{00000000-0008-0000-0D00-000076000000}"/>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a:extLst>
            <a:ext uri="{FF2B5EF4-FFF2-40B4-BE49-F238E27FC236}">
              <a16:creationId xmlns:a16="http://schemas.microsoft.com/office/drawing/2014/main" id="{00000000-0008-0000-0D00-000078000000}"/>
            </a:ext>
          </a:extLst>
        </xdr:cNvPr>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a:extLst>
            <a:ext uri="{FF2B5EF4-FFF2-40B4-BE49-F238E27FC236}">
              <a16:creationId xmlns:a16="http://schemas.microsoft.com/office/drawing/2014/main" id="{00000000-0008-0000-0D00-000079000000}"/>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7" name="楕円 126">
          <a:extLst>
            <a:ext uri="{FF2B5EF4-FFF2-40B4-BE49-F238E27FC236}">
              <a16:creationId xmlns:a16="http://schemas.microsoft.com/office/drawing/2014/main" id="{00000000-0008-0000-0D00-00007F000000}"/>
            </a:ext>
          </a:extLst>
        </xdr:cNvPr>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62035</xdr:rowOff>
    </xdr:from>
    <xdr:ext cx="340478" cy="259045"/>
    <xdr:sp macro="" textlink="">
      <xdr:nvSpPr>
        <xdr:cNvPr id="128" name="債務償還可能年数該当値テキスト">
          <a:extLst>
            <a:ext uri="{FF2B5EF4-FFF2-40B4-BE49-F238E27FC236}">
              <a16:creationId xmlns:a16="http://schemas.microsoft.com/office/drawing/2014/main" id="{00000000-0008-0000-0D00-000080000000}"/>
            </a:ext>
          </a:extLst>
        </xdr:cNvPr>
        <xdr:cNvSpPr txBox="1"/>
      </xdr:nvSpPr>
      <xdr:spPr>
        <a:xfrm>
          <a:off x="14846300" y="5977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00000000-0008-0000-0D00-00008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00000000-0008-0000-0D00-00008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28,563
28,452
216.75
13,492,322
13,089,049
167,844
6,938,480
12,344,129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47642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120015</xdr:rowOff>
    </xdr:from>
    <xdr:to>
      <xdr:col>24</xdr:col>
      <xdr:colOff>63500</xdr:colOff>
      <xdr:row>37</xdr:row>
      <xdr:rowOff>154305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4636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a:extLst>
            <a:ext uri="{FF2B5EF4-FFF2-40B4-BE49-F238E27FC236}">
              <a16:creationId xmlns:a16="http://schemas.microsoft.com/office/drawing/2014/main" id="{00000000-0008-0000-0E00-000063000000}"/>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a:extLst>
            <a:ext uri="{FF2B5EF4-FFF2-40B4-BE49-F238E27FC236}">
              <a16:creationId xmlns:a16="http://schemas.microsoft.com/office/drawing/2014/main" id="{00000000-0008-0000-0E00-000065000000}"/>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a:extLst>
            <a:ext uri="{FF2B5EF4-FFF2-40B4-BE49-F238E27FC236}">
              <a16:creationId xmlns:a16="http://schemas.microsoft.com/office/drawing/2014/main" id="{00000000-0008-0000-0E00-000067000000}"/>
            </a:ext>
          </a:extLst>
        </xdr:cNvPr>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a:extLst>
            <a:ext uri="{FF2B5EF4-FFF2-40B4-BE49-F238E27FC236}">
              <a16:creationId xmlns:a16="http://schemas.microsoft.com/office/drawing/2014/main" id="{00000000-0008-0000-0E00-000068000000}"/>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117800</xdr:rowOff>
    </xdr:from>
    <xdr:to>
      <xdr:col>55</xdr:col>
      <xdr:colOff>50800</xdr:colOff>
      <xdr:row>39</xdr:row>
      <xdr:rowOff>47950</xdr:rowOff>
    </xdr:to>
    <xdr:sp macro="" textlink="">
      <xdr:nvSpPr>
        <xdr:cNvPr id="112" name="楕円 111">
          <a:extLst>
            <a:ext uri="{FF2B5EF4-FFF2-40B4-BE49-F238E27FC236}">
              <a16:creationId xmlns:a16="http://schemas.microsoft.com/office/drawing/2014/main" id="{00000000-0008-0000-0E00-000070000000}"/>
            </a:ext>
          </a:extLst>
        </xdr:cNvPr>
        <xdr:cNvSpPr/>
      </xdr:nvSpPr>
      <xdr:spPr>
        <a:xfrm>
          <a:off x="10426700" y="66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140677</xdr:rowOff>
    </xdr:from>
    <xdr:ext cx="534377" cy="259045"/>
    <xdr:sp macro="" textlink="">
      <xdr:nvSpPr>
        <xdr:cNvPr id="113" name="【道路】&#10;一人当たり延長該当値テキスト">
          <a:extLst>
            <a:ext uri="{FF2B5EF4-FFF2-40B4-BE49-F238E27FC236}">
              <a16:creationId xmlns:a16="http://schemas.microsoft.com/office/drawing/2014/main" id="{00000000-0008-0000-0E00-000071000000}"/>
            </a:ext>
          </a:extLst>
        </xdr:cNvPr>
        <xdr:cNvSpPr txBox="1"/>
      </xdr:nvSpPr>
      <xdr:spPr>
        <a:xfrm>
          <a:off x="10515600" y="64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118440</xdr:rowOff>
    </xdr:from>
    <xdr:to>
      <xdr:col>50</xdr:col>
      <xdr:colOff>165100</xdr:colOff>
      <xdr:row>39</xdr:row>
      <xdr:rowOff>48590</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9588500" y="66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168600</xdr:rowOff>
    </xdr:from>
    <xdr:to>
      <xdr:col>55</xdr:col>
      <xdr:colOff>0</xdr:colOff>
      <xdr:row>38</xdr:row>
      <xdr:rowOff>169240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9639300" y="668370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16" name="n_1aveValue【道路】&#10;一人当たり延長">
          <a:extLst>
            <a:ext uri="{FF2B5EF4-FFF2-40B4-BE49-F238E27FC236}">
              <a16:creationId xmlns:a16="http://schemas.microsoft.com/office/drawing/2014/main" id="{00000000-0008-0000-0E00-000074000000}"/>
            </a:ext>
          </a:extLst>
        </xdr:cNvPr>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a:extLst>
            <a:ext uri="{FF2B5EF4-FFF2-40B4-BE49-F238E27FC236}">
              <a16:creationId xmlns:a16="http://schemas.microsoft.com/office/drawing/2014/main" id="{00000000-0008-0000-0E00-000075000000}"/>
            </a:ext>
          </a:extLst>
        </xdr:cNvPr>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65117</xdr:rowOff>
    </xdr:from>
    <xdr:ext cx="534377" cy="259045"/>
    <xdr:sp macro="" textlink="">
      <xdr:nvSpPr>
        <xdr:cNvPr id="118" name="n_1mainValue【道路】&#10;一人当たり延長">
          <a:extLst>
            <a:ext uri="{FF2B5EF4-FFF2-40B4-BE49-F238E27FC236}">
              <a16:creationId xmlns:a16="http://schemas.microsoft.com/office/drawing/2014/main" id="{00000000-0008-0000-0E00-000076000000}"/>
            </a:ext>
          </a:extLst>
        </xdr:cNvPr>
        <xdr:cNvSpPr txBox="1"/>
      </xdr:nvSpPr>
      <xdr:spPr>
        <a:xfrm>
          <a:off x="9359411" y="64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00000000-0008-0000-0E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00000000-0008-0000-0E00-000091000000}"/>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00000000-0008-0000-0E00-000093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00000000-0008-0000-0E00-000095000000}"/>
            </a:ext>
          </a:extLst>
        </xdr:cNvPr>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a:extLst>
            <a:ext uri="{FF2B5EF4-FFF2-40B4-BE49-F238E27FC236}">
              <a16:creationId xmlns:a16="http://schemas.microsoft.com/office/drawing/2014/main" id="{00000000-0008-0000-0E00-000096000000}"/>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58" name="楕円 157">
          <a:extLst>
            <a:ext uri="{FF2B5EF4-FFF2-40B4-BE49-F238E27FC236}">
              <a16:creationId xmlns:a16="http://schemas.microsoft.com/office/drawing/2014/main" id="{00000000-0008-0000-0E00-00009E000000}"/>
            </a:ext>
          </a:extLst>
        </xdr:cNvPr>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115405</xdr:rowOff>
    </xdr:from>
    <xdr:ext cx="405111" cy="259045"/>
    <xdr:sp macro="" textlink="">
      <xdr:nvSpPr>
        <xdr:cNvPr id="159" name="【橋りょう・トンネル】&#10;有形固定資産減価償却率該当値テキスト">
          <a:extLst>
            <a:ext uri="{FF2B5EF4-FFF2-40B4-BE49-F238E27FC236}">
              <a16:creationId xmlns:a16="http://schemas.microsoft.com/office/drawing/2014/main" id="{00000000-0008-0000-0E00-00009F000000}"/>
            </a:ext>
          </a:extLst>
        </xdr:cNvPr>
        <xdr:cNvSpPr txBox="1"/>
      </xdr:nvSpPr>
      <xdr:spPr>
        <a:xfrm>
          <a:off x="4673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34290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3797300" y="1030332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76217</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a:extLst>
            <a:ext uri="{FF2B5EF4-FFF2-40B4-BE49-F238E27FC236}">
              <a16:creationId xmlns:a16="http://schemas.microsoft.com/office/drawing/2014/main" id="{00000000-0008-0000-0E00-0000BD000000}"/>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00000000-0008-0000-0E00-0000BF000000}"/>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00000000-0008-0000-0E00-0000C1000000}"/>
            </a:ext>
          </a:extLst>
        </xdr:cNvPr>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167811</xdr:rowOff>
    </xdr:from>
    <xdr:to>
      <xdr:col>55</xdr:col>
      <xdr:colOff>50800</xdr:colOff>
      <xdr:row>63</xdr:row>
      <xdr:rowOff>97961</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10426700" y="107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146238</xdr:rowOff>
    </xdr:from>
    <xdr:ext cx="599010" cy="259045"/>
    <xdr:sp macro="" textlink="">
      <xdr:nvSpPr>
        <xdr:cNvPr id="203" name="【橋りょう・トンネル】&#10;一人当たり有形固定資産（償却資産）額該当値テキスト">
          <a:extLst>
            <a:ext uri="{FF2B5EF4-FFF2-40B4-BE49-F238E27FC236}">
              <a16:creationId xmlns:a16="http://schemas.microsoft.com/office/drawing/2014/main" id="{00000000-0008-0000-0E00-0000CB000000}"/>
            </a:ext>
          </a:extLst>
        </xdr:cNvPr>
        <xdr:cNvSpPr txBox="1"/>
      </xdr:nvSpPr>
      <xdr:spPr>
        <a:xfrm>
          <a:off x="10515600" y="1077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170439</xdr:rowOff>
    </xdr:from>
    <xdr:to>
      <xdr:col>50</xdr:col>
      <xdr:colOff>165100</xdr:colOff>
      <xdr:row>63</xdr:row>
      <xdr:rowOff>100589</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9588500" y="108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47161</xdr:rowOff>
    </xdr:from>
    <xdr:to>
      <xdr:col>55</xdr:col>
      <xdr:colOff>0</xdr:colOff>
      <xdr:row>63</xdr:row>
      <xdr:rowOff>49789</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9639300" y="10848511"/>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91716</xdr:rowOff>
    </xdr:from>
    <xdr:ext cx="599010" cy="259045"/>
    <xdr:sp macro="" textlink="">
      <xdr:nvSpPr>
        <xdr:cNvPr id="208" name="n_1main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9327095" y="1089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id="{00000000-0008-0000-0E00-0000E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a:extLst>
            <a:ext uri="{FF2B5EF4-FFF2-40B4-BE49-F238E27FC236}">
              <a16:creationId xmlns:a16="http://schemas.microsoft.com/office/drawing/2014/main" id="{00000000-0008-0000-0E00-0000EA000000}"/>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a:extLst>
            <a:ext uri="{FF2B5EF4-FFF2-40B4-BE49-F238E27FC236}">
              <a16:creationId xmlns:a16="http://schemas.microsoft.com/office/drawing/2014/main" id="{00000000-0008-0000-0E00-0000EC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38" name="【公営住宅】&#10;有形固定資産減価償却率平均値テキスト">
          <a:extLst>
            <a:ext uri="{FF2B5EF4-FFF2-40B4-BE49-F238E27FC236}">
              <a16:creationId xmlns:a16="http://schemas.microsoft.com/office/drawing/2014/main" id="{00000000-0008-0000-0E00-0000EE000000}"/>
            </a:ext>
          </a:extLst>
        </xdr:cNvPr>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248" name="【公営住宅】&#10;有形固定資産減価償却率該当値テキスト">
          <a:extLst>
            <a:ext uri="{FF2B5EF4-FFF2-40B4-BE49-F238E27FC236}">
              <a16:creationId xmlns:a16="http://schemas.microsoft.com/office/drawing/2014/main" id="{00000000-0008-0000-0E00-0000F8000000}"/>
            </a:ext>
          </a:extLst>
        </xdr:cNvPr>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3746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100964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3797300" y="143256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51" name="n_1aveValue【公営住宅】&#10;有形固定資産減価償却率">
          <a:extLst>
            <a:ext uri="{FF2B5EF4-FFF2-40B4-BE49-F238E27FC236}">
              <a16:creationId xmlns:a16="http://schemas.microsoft.com/office/drawing/2014/main" id="{00000000-0008-0000-0E00-0000FB000000}"/>
            </a:ext>
          </a:extLst>
        </xdr:cNvPr>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a:extLst>
            <a:ext uri="{FF2B5EF4-FFF2-40B4-BE49-F238E27FC236}">
              <a16:creationId xmlns:a16="http://schemas.microsoft.com/office/drawing/2014/main" id="{00000000-0008-0000-0E00-0000FC00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253" name="n_1mainValue【公営住宅】&#10;有形固定資産減価償却率">
          <a:extLst>
            <a:ext uri="{FF2B5EF4-FFF2-40B4-BE49-F238E27FC236}">
              <a16:creationId xmlns:a16="http://schemas.microsoft.com/office/drawing/2014/main" id="{00000000-0008-0000-0E00-0000FD000000}"/>
            </a:ext>
          </a:extLst>
        </xdr:cNvPr>
        <xdr:cNvSpPr txBox="1"/>
      </xdr:nvSpPr>
      <xdr:spPr>
        <a:xfrm>
          <a:off x="3582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00000000-0008-0000-0E00-00001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a:extLst>
            <a:ext uri="{FF2B5EF4-FFF2-40B4-BE49-F238E27FC236}">
              <a16:creationId xmlns:a16="http://schemas.microsoft.com/office/drawing/2014/main" id="{00000000-0008-0000-0E00-000018010000}"/>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a:extLst>
            <a:ext uri="{FF2B5EF4-FFF2-40B4-BE49-F238E27FC236}">
              <a16:creationId xmlns:a16="http://schemas.microsoft.com/office/drawing/2014/main" id="{00000000-0008-0000-0E00-00001A010000}"/>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4" name="【公営住宅】&#10;一人当たり面積平均値テキスト">
          <a:extLst>
            <a:ext uri="{FF2B5EF4-FFF2-40B4-BE49-F238E27FC236}">
              <a16:creationId xmlns:a16="http://schemas.microsoft.com/office/drawing/2014/main" id="{00000000-0008-0000-0E00-00001C010000}"/>
            </a:ext>
          </a:extLst>
        </xdr:cNvPr>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166588</xdr:rowOff>
    </xdr:from>
    <xdr:to>
      <xdr:col>55</xdr:col>
      <xdr:colOff>50800</xdr:colOff>
      <xdr:row>84</xdr:row>
      <xdr:rowOff>96738</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0426700" y="143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18015</xdr:rowOff>
    </xdr:from>
    <xdr:ext cx="469744" cy="259045"/>
    <xdr:sp macro="" textlink="">
      <xdr:nvSpPr>
        <xdr:cNvPr id="294" name="【公営住宅】&#10;一人当たり面積該当値テキスト">
          <a:extLst>
            <a:ext uri="{FF2B5EF4-FFF2-40B4-BE49-F238E27FC236}">
              <a16:creationId xmlns:a16="http://schemas.microsoft.com/office/drawing/2014/main" id="{00000000-0008-0000-0E00-000026010000}"/>
            </a:ext>
          </a:extLst>
        </xdr:cNvPr>
        <xdr:cNvSpPr txBox="1"/>
      </xdr:nvSpPr>
      <xdr:spPr>
        <a:xfrm>
          <a:off x="10515600" y="142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166588</xdr:rowOff>
    </xdr:from>
    <xdr:to>
      <xdr:col>50</xdr:col>
      <xdr:colOff>165100</xdr:colOff>
      <xdr:row>84</xdr:row>
      <xdr:rowOff>96738</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9588500" y="143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45938</xdr:rowOff>
    </xdr:from>
    <xdr:to>
      <xdr:col>55</xdr:col>
      <xdr:colOff>0</xdr:colOff>
      <xdr:row>84</xdr:row>
      <xdr:rowOff>45938</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9639300" y="14447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297" name="n_1aveValue【公営住宅】&#10;一人当たり面積">
          <a:extLst>
            <a:ext uri="{FF2B5EF4-FFF2-40B4-BE49-F238E27FC236}">
              <a16:creationId xmlns:a16="http://schemas.microsoft.com/office/drawing/2014/main" id="{00000000-0008-0000-0E00-000029010000}"/>
            </a:ext>
          </a:extLst>
        </xdr:cNvPr>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a:extLst>
            <a:ext uri="{FF2B5EF4-FFF2-40B4-BE49-F238E27FC236}">
              <a16:creationId xmlns:a16="http://schemas.microsoft.com/office/drawing/2014/main" id="{00000000-0008-0000-0E00-00002A010000}"/>
            </a:ext>
          </a:extLst>
        </xdr:cNvPr>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113265</xdr:rowOff>
    </xdr:from>
    <xdr:ext cx="469744" cy="259045"/>
    <xdr:sp macro="" textlink="">
      <xdr:nvSpPr>
        <xdr:cNvPr id="299" name="n_1mainValue【公営住宅】&#10;一人当たり面積">
          <a:extLst>
            <a:ext uri="{FF2B5EF4-FFF2-40B4-BE49-F238E27FC236}">
              <a16:creationId xmlns:a16="http://schemas.microsoft.com/office/drawing/2014/main" id="{00000000-0008-0000-0E00-00002B010000}"/>
            </a:ext>
          </a:extLst>
        </xdr:cNvPr>
        <xdr:cNvSpPr txBox="1"/>
      </xdr:nvSpPr>
      <xdr:spPr>
        <a:xfrm>
          <a:off x="9391727" y="14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id="{00000000-0008-0000-0E00-00005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id="{00000000-0008-0000-0E00-000056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a:extLst>
            <a:ext uri="{FF2B5EF4-FFF2-40B4-BE49-F238E27FC236}">
              <a16:creationId xmlns:a16="http://schemas.microsoft.com/office/drawing/2014/main" id="{00000000-0008-0000-0E00-00005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id="{00000000-0008-0000-0E00-00005A010000}"/>
            </a:ext>
          </a:extLst>
        </xdr:cNvPr>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6268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23421</xdr:rowOff>
    </xdr:from>
    <xdr:ext cx="405111" cy="259045"/>
    <xdr:sp macro="" textlink="">
      <xdr:nvSpPr>
        <xdr:cNvPr id="356" name="【認定こども園・幼稚園・保育所】&#10;有形固定資産減価償却率該当値テキスト">
          <a:extLst>
            <a:ext uri="{FF2B5EF4-FFF2-40B4-BE49-F238E27FC236}">
              <a16:creationId xmlns:a16="http://schemas.microsoft.com/office/drawing/2014/main" id="{00000000-0008-0000-0E00-000064010000}"/>
            </a:ext>
          </a:extLst>
        </xdr:cNvPr>
        <xdr:cNvSpPr txBox="1"/>
      </xdr:nvSpPr>
      <xdr:spPr>
        <a:xfrm>
          <a:off x="16357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5430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95794</xdr:rowOff>
    </xdr:from>
    <xdr:to>
      <xdr:col>85</xdr:col>
      <xdr:colOff>127000</xdr:colOff>
      <xdr:row>38</xdr:row>
      <xdr:rowOff>131717</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15481300" y="66108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00000000-0008-0000-0E00-000067010000}"/>
            </a:ext>
          </a:extLst>
        </xdr:cNvPr>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00000000-0008-0000-0E00-000068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00000000-0008-0000-0E00-000069010000}"/>
            </a:ext>
          </a:extLst>
        </xdr:cNvPr>
        <xdr:cNvSpPr txBox="1"/>
      </xdr:nvSpPr>
      <xdr:spPr>
        <a:xfrm>
          <a:off x="15266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00000000-0008-0000-0E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00000000-0008-0000-0E00-000082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00000000-0008-0000-0E00-000084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00000000-0008-0000-0E00-000086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109220</xdr:rowOff>
    </xdr:from>
    <xdr:to>
      <xdr:col>116</xdr:col>
      <xdr:colOff>114300</xdr:colOff>
      <xdr:row>42</xdr:row>
      <xdr:rowOff>39370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22110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24147</xdr:rowOff>
    </xdr:from>
    <xdr:ext cx="469744" cy="259045"/>
    <xdr:sp macro="" textlink="">
      <xdr:nvSpPr>
        <xdr:cNvPr id="400" name="【認定こども園・幼稚園・保育所】&#10;一人当たり面積該当値テキスト">
          <a:extLst>
            <a:ext uri="{FF2B5EF4-FFF2-40B4-BE49-F238E27FC236}">
              <a16:creationId xmlns:a16="http://schemas.microsoft.com/office/drawing/2014/main" id="{00000000-0008-0000-0E00-000090010000}"/>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111125</xdr:rowOff>
    </xdr:from>
    <xdr:to>
      <xdr:col>112</xdr:col>
      <xdr:colOff>38100</xdr:colOff>
      <xdr:row>42</xdr:row>
      <xdr:rowOff>41275</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21272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160020</xdr:rowOff>
    </xdr:from>
    <xdr:to>
      <xdr:col>116</xdr:col>
      <xdr:colOff>63500</xdr:colOff>
      <xdr:row>41</xdr:row>
      <xdr:rowOff>161925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21323300" y="71894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32402</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10757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a:extLst>
            <a:ext uri="{FF2B5EF4-FFF2-40B4-BE49-F238E27FC236}">
              <a16:creationId xmlns:a16="http://schemas.microsoft.com/office/drawing/2014/main" id="{00000000-0008-0000-0E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a:extLst>
            <a:ext uri="{FF2B5EF4-FFF2-40B4-BE49-F238E27FC236}">
              <a16:creationId xmlns:a16="http://schemas.microsoft.com/office/drawing/2014/main" id="{00000000-0008-0000-0E00-0000AF010000}"/>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a:extLst>
            <a:ext uri="{FF2B5EF4-FFF2-40B4-BE49-F238E27FC236}">
              <a16:creationId xmlns:a16="http://schemas.microsoft.com/office/drawing/2014/main" id="{00000000-0008-0000-0E00-0000B1010000}"/>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35" name="【学校施設】&#10;有形固定資産減価償却率平均値テキスト">
          <a:extLst>
            <a:ext uri="{FF2B5EF4-FFF2-40B4-BE49-F238E27FC236}">
              <a16:creationId xmlns:a16="http://schemas.microsoft.com/office/drawing/2014/main" id="{00000000-0008-0000-0E00-0000B301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149225</xdr:rowOff>
    </xdr:from>
    <xdr:to>
      <xdr:col>85</xdr:col>
      <xdr:colOff>177800</xdr:colOff>
      <xdr:row>62</xdr:row>
      <xdr:rowOff>79375</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6268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127652</xdr:rowOff>
    </xdr:from>
    <xdr:ext cx="405111" cy="259045"/>
    <xdr:sp macro="" textlink="">
      <xdr:nvSpPr>
        <xdr:cNvPr id="445" name="【学校施設】&#10;有形固定資産減価償却率該当値テキスト">
          <a:extLst>
            <a:ext uri="{FF2B5EF4-FFF2-40B4-BE49-F238E27FC236}">
              <a16:creationId xmlns:a16="http://schemas.microsoft.com/office/drawing/2014/main" id="{00000000-0008-0000-0E00-0000BD010000}"/>
            </a:ext>
          </a:extLst>
        </xdr:cNvPr>
        <xdr:cNvSpPr txBox="1"/>
      </xdr:nvSpPr>
      <xdr:spPr>
        <a:xfrm>
          <a:off x="16357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67310</xdr:rowOff>
    </xdr:from>
    <xdr:to>
      <xdr:col>81</xdr:col>
      <xdr:colOff>101600</xdr:colOff>
      <xdr:row>61</xdr:row>
      <xdr:rowOff>168910</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543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118110</xdr:rowOff>
    </xdr:from>
    <xdr:to>
      <xdr:col>85</xdr:col>
      <xdr:colOff>127000</xdr:colOff>
      <xdr:row>62</xdr:row>
      <xdr:rowOff>28575</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5481300" y="1057656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48" name="n_1aveValue【学校施設】&#10;有形固定資産減価償却率">
          <a:extLst>
            <a:ext uri="{FF2B5EF4-FFF2-40B4-BE49-F238E27FC236}">
              <a16:creationId xmlns:a16="http://schemas.microsoft.com/office/drawing/2014/main" id="{00000000-0008-0000-0E00-0000C0010000}"/>
            </a:ext>
          </a:extLst>
        </xdr:cNvPr>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a:extLst>
            <a:ext uri="{FF2B5EF4-FFF2-40B4-BE49-F238E27FC236}">
              <a16:creationId xmlns:a16="http://schemas.microsoft.com/office/drawing/2014/main" id="{00000000-0008-0000-0E00-0000C1010000}"/>
            </a:ext>
          </a:extLst>
        </xdr:cNvPr>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160037</xdr:rowOff>
    </xdr:from>
    <xdr:ext cx="405111" cy="259045"/>
    <xdr:sp macro="" textlink="">
      <xdr:nvSpPr>
        <xdr:cNvPr id="450" name="n_1mainValue【学校施設】&#10;有形固定資産減価償却率">
          <a:extLst>
            <a:ext uri="{FF2B5EF4-FFF2-40B4-BE49-F238E27FC236}">
              <a16:creationId xmlns:a16="http://schemas.microsoft.com/office/drawing/2014/main" id="{00000000-0008-0000-0E00-0000C2010000}"/>
            </a:ext>
          </a:extLst>
        </xdr:cNvPr>
        <xdr:cNvSpPr txBox="1"/>
      </xdr:nvSpPr>
      <xdr:spPr>
        <a:xfrm>
          <a:off x="15266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00000000-0008-0000-0E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a:extLst>
            <a:ext uri="{FF2B5EF4-FFF2-40B4-BE49-F238E27FC236}">
              <a16:creationId xmlns:a16="http://schemas.microsoft.com/office/drawing/2014/main" id="{00000000-0008-0000-0E00-0000DA010000}"/>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a:extLst>
            <a:ext uri="{FF2B5EF4-FFF2-40B4-BE49-F238E27FC236}">
              <a16:creationId xmlns:a16="http://schemas.microsoft.com/office/drawing/2014/main" id="{00000000-0008-0000-0E00-0000DC01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8" name="【学校施設】&#10;一人当たり面積平均値テキスト">
          <a:extLst>
            <a:ext uri="{FF2B5EF4-FFF2-40B4-BE49-F238E27FC236}">
              <a16:creationId xmlns:a16="http://schemas.microsoft.com/office/drawing/2014/main" id="{00000000-0008-0000-0E00-0000DE010000}"/>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122936</xdr:rowOff>
    </xdr:from>
    <xdr:to>
      <xdr:col>116</xdr:col>
      <xdr:colOff>114300</xdr:colOff>
      <xdr:row>59</xdr:row>
      <xdr:rowOff>53086</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2110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145813</xdr:rowOff>
    </xdr:from>
    <xdr:ext cx="469744" cy="259045"/>
    <xdr:sp macro="" textlink="">
      <xdr:nvSpPr>
        <xdr:cNvPr id="488" name="【学校施設】&#10;一人当たり面積該当値テキスト">
          <a:extLst>
            <a:ext uri="{FF2B5EF4-FFF2-40B4-BE49-F238E27FC236}">
              <a16:creationId xmlns:a16="http://schemas.microsoft.com/office/drawing/2014/main" id="{00000000-0008-0000-0E00-0000E8010000}"/>
            </a:ext>
          </a:extLst>
        </xdr:cNvPr>
        <xdr:cNvSpPr txBox="1"/>
      </xdr:nvSpPr>
      <xdr:spPr>
        <a:xfrm>
          <a:off x="22199600" y="991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84531</xdr:rowOff>
    </xdr:from>
    <xdr:to>
      <xdr:col>112</xdr:col>
      <xdr:colOff>38100</xdr:colOff>
      <xdr:row>61</xdr:row>
      <xdr:rowOff>14681</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1272500" y="103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2286</xdr:rowOff>
    </xdr:from>
    <xdr:to>
      <xdr:col>116</xdr:col>
      <xdr:colOff>63500</xdr:colOff>
      <xdr:row>60</xdr:row>
      <xdr:rowOff>135331</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1323300" y="10117836"/>
          <a:ext cx="838200" cy="30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91" name="n_1aveValue【学校施設】&#10;一人当たり面積">
          <a:extLst>
            <a:ext uri="{FF2B5EF4-FFF2-40B4-BE49-F238E27FC236}">
              <a16:creationId xmlns:a16="http://schemas.microsoft.com/office/drawing/2014/main" id="{00000000-0008-0000-0E00-0000EB010000}"/>
            </a:ext>
          </a:extLst>
        </xdr:cNvPr>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a:extLst>
            <a:ext uri="{FF2B5EF4-FFF2-40B4-BE49-F238E27FC236}">
              <a16:creationId xmlns:a16="http://schemas.microsoft.com/office/drawing/2014/main" id="{00000000-0008-0000-0E00-0000EC010000}"/>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31208</xdr:rowOff>
    </xdr:from>
    <xdr:ext cx="469744" cy="259045"/>
    <xdr:sp macro="" textlink="">
      <xdr:nvSpPr>
        <xdr:cNvPr id="493" name="n_1mainValue【学校施設】&#10;一人当たり面積">
          <a:extLst>
            <a:ext uri="{FF2B5EF4-FFF2-40B4-BE49-F238E27FC236}">
              <a16:creationId xmlns:a16="http://schemas.microsoft.com/office/drawing/2014/main" id="{00000000-0008-0000-0E00-0000ED010000}"/>
            </a:ext>
          </a:extLst>
        </xdr:cNvPr>
        <xdr:cNvSpPr txBox="1"/>
      </xdr:nvSpPr>
      <xdr:spPr>
        <a:xfrm>
          <a:off x="21075727" y="101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a:extLst>
            <a:ext uri="{FF2B5EF4-FFF2-40B4-BE49-F238E27FC236}">
              <a16:creationId xmlns:a16="http://schemas.microsoft.com/office/drawing/2014/main" id="{00000000-0008-0000-0E00-00001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33" name="【公民館】&#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公民館】&#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537" name="【公民館】&#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55118</xdr:rowOff>
    </xdr:from>
    <xdr:to>
      <xdr:col>85</xdr:col>
      <xdr:colOff>177800</xdr:colOff>
      <xdr:row>107</xdr:row>
      <xdr:rowOff>156718</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33545</xdr:rowOff>
    </xdr:from>
    <xdr:ext cx="405111" cy="259045"/>
    <xdr:sp macro="" textlink="">
      <xdr:nvSpPr>
        <xdr:cNvPr id="547" name="【公民館】&#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105918</xdr:rowOff>
    </xdr:from>
    <xdr:to>
      <xdr:col>85</xdr:col>
      <xdr:colOff>127000</xdr:colOff>
      <xdr:row>107</xdr:row>
      <xdr:rowOff>133350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5481300" y="18451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50" name="n_1aveValue【公民館】&#10;有形固定資産減価償却率">
          <a:extLst>
            <a:ext uri="{FF2B5EF4-FFF2-40B4-BE49-F238E27FC236}">
              <a16:creationId xmlns:a16="http://schemas.microsoft.com/office/drawing/2014/main" id="{00000000-0008-0000-0E00-000026020000}"/>
            </a:ext>
          </a:extLst>
        </xdr:cNvPr>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51" name="n_2aveValue【公民館】&#10;有形固定資産減価償却率">
          <a:extLst>
            <a:ext uri="{FF2B5EF4-FFF2-40B4-BE49-F238E27FC236}">
              <a16:creationId xmlns:a16="http://schemas.microsoft.com/office/drawing/2014/main" id="{00000000-0008-0000-0E00-000027020000}"/>
            </a:ext>
          </a:extLst>
        </xdr:cNvPr>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552" name="n_1mainValue【公民館】&#10;有形固定資産減価償却率">
          <a:extLst>
            <a:ext uri="{FF2B5EF4-FFF2-40B4-BE49-F238E27FC236}">
              <a16:creationId xmlns:a16="http://schemas.microsoft.com/office/drawing/2014/main" id="{00000000-0008-0000-0E00-000028020000}"/>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a:extLst>
            <a:ext uri="{FF2B5EF4-FFF2-40B4-BE49-F238E27FC236}">
              <a16:creationId xmlns:a16="http://schemas.microsoft.com/office/drawing/2014/main" id="{00000000-0008-0000-0E00-00003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75" name="【公民館】&#10;一人当たり面積最小値テキスト">
          <a:extLst>
            <a:ext uri="{FF2B5EF4-FFF2-40B4-BE49-F238E27FC236}">
              <a16:creationId xmlns:a16="http://schemas.microsoft.com/office/drawing/2014/main" id="{00000000-0008-0000-0E00-00003F020000}"/>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77" name="【公民館】&#10;一人当たり面積最大値テキスト">
          <a:extLst>
            <a:ext uri="{FF2B5EF4-FFF2-40B4-BE49-F238E27FC236}">
              <a16:creationId xmlns:a16="http://schemas.microsoft.com/office/drawing/2014/main" id="{00000000-0008-0000-0E00-000041020000}"/>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79" name="【公民館】&#10;一人当たり面積平均値テキスト">
          <a:extLst>
            <a:ext uri="{FF2B5EF4-FFF2-40B4-BE49-F238E27FC236}">
              <a16:creationId xmlns:a16="http://schemas.microsoft.com/office/drawing/2014/main" id="{00000000-0008-0000-0E00-000043020000}"/>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123698</xdr:rowOff>
    </xdr:from>
    <xdr:to>
      <xdr:col>116</xdr:col>
      <xdr:colOff>114300</xdr:colOff>
      <xdr:row>104</xdr:row>
      <xdr:rowOff>53848</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2110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146575</xdr:rowOff>
    </xdr:from>
    <xdr:ext cx="469744" cy="259045"/>
    <xdr:sp macro="" textlink="">
      <xdr:nvSpPr>
        <xdr:cNvPr id="589" name="【公民館】&#10;一人当たり面積該当値テキスト">
          <a:extLst>
            <a:ext uri="{FF2B5EF4-FFF2-40B4-BE49-F238E27FC236}">
              <a16:creationId xmlns:a16="http://schemas.microsoft.com/office/drawing/2014/main" id="{00000000-0008-0000-0E00-00004D020000}"/>
            </a:ext>
          </a:extLst>
        </xdr:cNvPr>
        <xdr:cNvSpPr txBox="1"/>
      </xdr:nvSpPr>
      <xdr:spPr>
        <a:xfrm>
          <a:off x="22199600" y="176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123698</xdr:rowOff>
    </xdr:from>
    <xdr:to>
      <xdr:col>112</xdr:col>
      <xdr:colOff>38100</xdr:colOff>
      <xdr:row>104</xdr:row>
      <xdr:rowOff>53848</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127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xdr:rowOff>
    </xdr:from>
    <xdr:to>
      <xdr:col>116</xdr:col>
      <xdr:colOff>63500</xdr:colOff>
      <xdr:row>104</xdr:row>
      <xdr:rowOff>3048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1323300" y="17833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592" name="n_1aveValue【公民館】&#10;一人当たり面積">
          <a:extLst>
            <a:ext uri="{FF2B5EF4-FFF2-40B4-BE49-F238E27FC236}">
              <a16:creationId xmlns:a16="http://schemas.microsoft.com/office/drawing/2014/main" id="{00000000-0008-0000-0E00-000050020000}"/>
            </a:ext>
          </a:extLst>
        </xdr:cNvPr>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3" name="n_2aveValue【公民館】&#10;一人当たり面積">
          <a:extLst>
            <a:ext uri="{FF2B5EF4-FFF2-40B4-BE49-F238E27FC236}">
              <a16:creationId xmlns:a16="http://schemas.microsoft.com/office/drawing/2014/main" id="{00000000-0008-0000-0E00-00005102000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70375</xdr:rowOff>
    </xdr:from>
    <xdr:ext cx="469744" cy="259045"/>
    <xdr:sp macro="" textlink="">
      <xdr:nvSpPr>
        <xdr:cNvPr id="594" name="n_1mainValue【公民館】&#10;一人当たり面積">
          <a:extLst>
            <a:ext uri="{FF2B5EF4-FFF2-40B4-BE49-F238E27FC236}">
              <a16:creationId xmlns:a16="http://schemas.microsoft.com/office/drawing/2014/main" id="{00000000-0008-0000-0E00-000052020000}"/>
            </a:ext>
          </a:extLst>
        </xdr:cNvPr>
        <xdr:cNvSpPr txBox="1"/>
      </xdr:nvSpPr>
      <xdr:spPr>
        <a:xfrm>
          <a:off x="21075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このページに記載された施設の全てにおいて有形固定資産減価償却率が類似団体平均値より数値が低い状況である。</a:t>
          </a:r>
          <a:r>
            <a:rPr kumimoji="1" lang="ja-JP" altLang="en-US" sz="18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mn-lt"/>
              <a:ea typeface="+mn-ea"/>
              <a:cs typeface="+mn-cs"/>
            </a:rPr>
            <a:t>近年の老朽化施設</a:t>
          </a:r>
          <a:r>
            <a:rPr kumimoji="1" lang="ja-JP" altLang="en-US" sz="1400">
              <a:solidFill>
                <a:schemeClr val="dk1"/>
              </a:solidFill>
              <a:effectLst/>
              <a:latin typeface="+mn-lt"/>
              <a:ea typeface="+mn-ea"/>
              <a:cs typeface="+mn-cs"/>
            </a:rPr>
            <a:t>や道路等各種インフラ資産の建</a:t>
          </a:r>
          <a:r>
            <a:rPr kumimoji="1" lang="ja-JP" altLang="ja-JP" sz="1400">
              <a:solidFill>
                <a:schemeClr val="dk1"/>
              </a:solidFill>
              <a:effectLst/>
              <a:latin typeface="+mn-lt"/>
              <a:ea typeface="+mn-ea"/>
              <a:cs typeface="+mn-cs"/>
            </a:rPr>
            <a:t>替・更新に伴い</a:t>
          </a:r>
          <a:r>
            <a:rPr kumimoji="1" lang="ja-JP" altLang="en-US" sz="1400">
              <a:solidFill>
                <a:schemeClr val="dk1"/>
              </a:solidFill>
              <a:effectLst/>
              <a:latin typeface="+mn-lt"/>
              <a:ea typeface="+mn-ea"/>
              <a:cs typeface="+mn-cs"/>
            </a:rPr>
            <a:t>総体的に</a:t>
          </a:r>
          <a:r>
            <a:rPr kumimoji="1" lang="ja-JP" altLang="ja-JP" sz="1400">
              <a:solidFill>
                <a:schemeClr val="dk1"/>
              </a:solidFill>
              <a:effectLst/>
              <a:latin typeface="+mn-lt"/>
              <a:ea typeface="+mn-ea"/>
              <a:cs typeface="+mn-cs"/>
            </a:rPr>
            <a:t>比率が低くなっている。</a:t>
          </a:r>
          <a:endParaRPr kumimoji="1" lang="en-US" altLang="ja-JP" sz="18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28,563
28,452
216.75
13,492,322
13,089,049
167,844
6,938,480
12,344,129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F00-000051000000}"/>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F00-000053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66766</xdr:rowOff>
    </xdr:from>
    <xdr:to>
      <xdr:col>24</xdr:col>
      <xdr:colOff>114300</xdr:colOff>
      <xdr:row>57</xdr:row>
      <xdr:rowOff>168366</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89643</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969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117566</xdr:rowOff>
    </xdr:from>
    <xdr:to>
      <xdr:col>24</xdr:col>
      <xdr:colOff>63500</xdr:colOff>
      <xdr:row>57</xdr:row>
      <xdr:rowOff>160020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3797300" y="98902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55897</xdr:rowOff>
    </xdr:from>
    <xdr:ext cx="405111" cy="259045"/>
    <xdr:sp macro="" textlink="">
      <xdr:nvSpPr>
        <xdr:cNvPr id="93" name="n_1mainValue【体育館・プール】&#10;有形固定資産減価償却率">
          <a:extLst>
            <a:ext uri="{FF2B5EF4-FFF2-40B4-BE49-F238E27FC236}">
              <a16:creationId xmlns:a16="http://schemas.microsoft.com/office/drawing/2014/main" id="{00000000-0008-0000-0F00-00005D000000}"/>
            </a:ext>
          </a:extLst>
        </xdr:cNvPr>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00000000-0008-0000-0F00-00007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18" name="【体育館・プール】&#10;一人当たり面積最小値テキスト">
          <a:extLst>
            <a:ext uri="{FF2B5EF4-FFF2-40B4-BE49-F238E27FC236}">
              <a16:creationId xmlns:a16="http://schemas.microsoft.com/office/drawing/2014/main" id="{00000000-0008-0000-0F00-000076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0" name="【体育館・プール】&#10;一人当たり面積最大値テキスト">
          <a:extLst>
            <a:ext uri="{FF2B5EF4-FFF2-40B4-BE49-F238E27FC236}">
              <a16:creationId xmlns:a16="http://schemas.microsoft.com/office/drawing/2014/main" id="{00000000-0008-0000-0F00-000078000000}"/>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22" name="【体育館・プール】&#10;一人当たり面積平均値テキスト">
          <a:extLst>
            <a:ext uri="{FF2B5EF4-FFF2-40B4-BE49-F238E27FC236}">
              <a16:creationId xmlns:a16="http://schemas.microsoft.com/office/drawing/2014/main" id="{00000000-0008-0000-0F00-00007A000000}"/>
            </a:ext>
          </a:extLst>
        </xdr:cNvPr>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25" name="n_1aveValue【体育館・プール】&#10;一人当たり面積">
          <a:extLst>
            <a:ext uri="{FF2B5EF4-FFF2-40B4-BE49-F238E27FC236}">
              <a16:creationId xmlns:a16="http://schemas.microsoft.com/office/drawing/2014/main" id="{00000000-0008-0000-0F00-00007D000000}"/>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27" name="n_2aveValue【体育館・プール】&#10;一人当たり面積">
          <a:extLst>
            <a:ext uri="{FF2B5EF4-FFF2-40B4-BE49-F238E27FC236}">
              <a16:creationId xmlns:a16="http://schemas.microsoft.com/office/drawing/2014/main" id="{00000000-0008-0000-0F00-00007F000000}"/>
            </a:ext>
          </a:extLst>
        </xdr:cNvPr>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160037</xdr:rowOff>
    </xdr:from>
    <xdr:ext cx="469744" cy="259045"/>
    <xdr:sp macro="" textlink="">
      <xdr:nvSpPr>
        <xdr:cNvPr id="134" name="【体育館・プール】&#10;一人当たり面積該当値テキスト">
          <a:extLst>
            <a:ext uri="{FF2B5EF4-FFF2-40B4-BE49-F238E27FC236}">
              <a16:creationId xmlns:a16="http://schemas.microsoft.com/office/drawing/2014/main" id="{00000000-0008-0000-0F00-000086000000}"/>
            </a:ext>
          </a:extLst>
        </xdr:cNvPr>
        <xdr:cNvSpPr txBox="1"/>
      </xdr:nvSpPr>
      <xdr:spPr>
        <a:xfrm>
          <a:off x="10515600"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25400</xdr:rowOff>
    </xdr:from>
    <xdr:to>
      <xdr:col>50</xdr:col>
      <xdr:colOff>165100</xdr:colOff>
      <xdr:row>61</xdr:row>
      <xdr:rowOff>127000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60960</xdr:rowOff>
    </xdr:from>
    <xdr:to>
      <xdr:col>55</xdr:col>
      <xdr:colOff>0</xdr:colOff>
      <xdr:row>61</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105194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118127</xdr:rowOff>
    </xdr:from>
    <xdr:ext cx="469744" cy="259045"/>
    <xdr:sp macro="" textlink="">
      <xdr:nvSpPr>
        <xdr:cNvPr id="137" name="n_1mainValue【体育館・プール】&#10;一人当たり面積">
          <a:extLst>
            <a:ext uri="{FF2B5EF4-FFF2-40B4-BE49-F238E27FC236}">
              <a16:creationId xmlns:a16="http://schemas.microsoft.com/office/drawing/2014/main" id="{00000000-0008-0000-0F00-000089000000}"/>
            </a:ext>
          </a:extLst>
        </xdr:cNvPr>
        <xdr:cNvSpPr txBox="1"/>
      </xdr:nvSpPr>
      <xdr:spPr>
        <a:xfrm>
          <a:off x="9391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id="{00000000-0008-0000-0F00-00009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161" name="【福祉施設】&#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3" name="【福祉施設】&#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165" name="【福祉施設】&#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168" name="n_1aveValue【福祉施設】&#10;有形固定資産減価償却率">
          <a:extLst>
            <a:ext uri="{FF2B5EF4-FFF2-40B4-BE49-F238E27FC236}">
              <a16:creationId xmlns:a16="http://schemas.microsoft.com/office/drawing/2014/main" id="{00000000-0008-0000-0F00-0000A8000000}"/>
            </a:ext>
          </a:extLst>
        </xdr:cNvPr>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170" name="n_2aveValue【福祉施設】&#10;有形固定資産減価償却率">
          <a:extLst>
            <a:ext uri="{FF2B5EF4-FFF2-40B4-BE49-F238E27FC236}">
              <a16:creationId xmlns:a16="http://schemas.microsoft.com/office/drawing/2014/main" id="{00000000-0008-0000-0F00-0000AA000000}"/>
            </a:ext>
          </a:extLst>
        </xdr:cNvPr>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12446</xdr:rowOff>
    </xdr:from>
    <xdr:to>
      <xdr:col>24</xdr:col>
      <xdr:colOff>114300</xdr:colOff>
      <xdr:row>85</xdr:row>
      <xdr:rowOff>114046</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4584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162323</xdr:rowOff>
    </xdr:from>
    <xdr:ext cx="405111" cy="259045"/>
    <xdr:sp macro="" textlink="">
      <xdr:nvSpPr>
        <xdr:cNvPr id="177" name="【福祉施設】&#10;有形固定資産減価償却率該当値テキスト">
          <a:extLst>
            <a:ext uri="{FF2B5EF4-FFF2-40B4-BE49-F238E27FC236}">
              <a16:creationId xmlns:a16="http://schemas.microsoft.com/office/drawing/2014/main" id="{00000000-0008-0000-0F00-0000B1000000}"/>
            </a:ext>
          </a:extLst>
        </xdr:cNvPr>
        <xdr:cNvSpPr txBox="1"/>
      </xdr:nvSpPr>
      <xdr:spPr>
        <a:xfrm>
          <a:off x="4673600"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65024</xdr:rowOff>
    </xdr:from>
    <xdr:to>
      <xdr:col>20</xdr:col>
      <xdr:colOff>38100</xdr:colOff>
      <xdr:row>85</xdr:row>
      <xdr:rowOff>166624</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3746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63246</xdr:rowOff>
    </xdr:from>
    <xdr:to>
      <xdr:col>24</xdr:col>
      <xdr:colOff>63500</xdr:colOff>
      <xdr:row>85</xdr:row>
      <xdr:rowOff>115824</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3797300" y="1463649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157751</xdr:rowOff>
    </xdr:from>
    <xdr:ext cx="405111" cy="259045"/>
    <xdr:sp macro="" textlink="">
      <xdr:nvSpPr>
        <xdr:cNvPr id="180" name="n_1mainValue【福祉施設】&#10;有形固定資産減価償却率">
          <a:extLst>
            <a:ext uri="{FF2B5EF4-FFF2-40B4-BE49-F238E27FC236}">
              <a16:creationId xmlns:a16="http://schemas.microsoft.com/office/drawing/2014/main" id="{00000000-0008-0000-0F00-0000B4000000}"/>
            </a:ext>
          </a:extLst>
        </xdr:cNvPr>
        <xdr:cNvSpPr txBox="1"/>
      </xdr:nvSpPr>
      <xdr:spPr>
        <a:xfrm>
          <a:off x="3582044" y="1473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a:extLst>
            <a:ext uri="{FF2B5EF4-FFF2-40B4-BE49-F238E27FC236}">
              <a16:creationId xmlns:a16="http://schemas.microsoft.com/office/drawing/2014/main" id="{00000000-0008-0000-0F00-0000C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03" name="【福祉施設】&#10;一人当たり面積最小値テキスト">
          <a:extLst>
            <a:ext uri="{FF2B5EF4-FFF2-40B4-BE49-F238E27FC236}">
              <a16:creationId xmlns:a16="http://schemas.microsoft.com/office/drawing/2014/main" id="{00000000-0008-0000-0F00-0000CB00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05" name="【福祉施設】&#10;一人当たり面積最大値テキスト">
          <a:extLst>
            <a:ext uri="{FF2B5EF4-FFF2-40B4-BE49-F238E27FC236}">
              <a16:creationId xmlns:a16="http://schemas.microsoft.com/office/drawing/2014/main" id="{00000000-0008-0000-0F00-0000CD000000}"/>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07" name="【福祉施設】&#10;一人当たり面積平均値テキスト">
          <a:extLst>
            <a:ext uri="{FF2B5EF4-FFF2-40B4-BE49-F238E27FC236}">
              <a16:creationId xmlns:a16="http://schemas.microsoft.com/office/drawing/2014/main" id="{00000000-0008-0000-0F00-0000CF000000}"/>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10" name="n_1aveValue【福祉施設】&#10;一人当たり面積">
          <a:extLst>
            <a:ext uri="{FF2B5EF4-FFF2-40B4-BE49-F238E27FC236}">
              <a16:creationId xmlns:a16="http://schemas.microsoft.com/office/drawing/2014/main" id="{00000000-0008-0000-0F00-0000D2000000}"/>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12" name="n_2aveValue【福祉施設】&#10;一人当たり面積">
          <a:extLst>
            <a:ext uri="{FF2B5EF4-FFF2-40B4-BE49-F238E27FC236}">
              <a16:creationId xmlns:a16="http://schemas.microsoft.com/office/drawing/2014/main" id="{00000000-0008-0000-0F00-0000D4000000}"/>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167894</xdr:rowOff>
    </xdr:from>
    <xdr:to>
      <xdr:col>55</xdr:col>
      <xdr:colOff>50800</xdr:colOff>
      <xdr:row>80</xdr:row>
      <xdr:rowOff>98044</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10426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19321</xdr:rowOff>
    </xdr:from>
    <xdr:ext cx="469744" cy="259045"/>
    <xdr:sp macro="" textlink="">
      <xdr:nvSpPr>
        <xdr:cNvPr id="219" name="【福祉施設】&#10;一人当たり面積該当値テキスト">
          <a:extLst>
            <a:ext uri="{FF2B5EF4-FFF2-40B4-BE49-F238E27FC236}">
              <a16:creationId xmlns:a16="http://schemas.microsoft.com/office/drawing/2014/main" id="{00000000-0008-0000-0F00-0000DB000000}"/>
            </a:ext>
          </a:extLst>
        </xdr:cNvPr>
        <xdr:cNvSpPr txBox="1"/>
      </xdr:nvSpPr>
      <xdr:spPr>
        <a:xfrm>
          <a:off x="10515600"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167894</xdr:rowOff>
    </xdr:from>
    <xdr:to>
      <xdr:col>50</xdr:col>
      <xdr:colOff>165100</xdr:colOff>
      <xdr:row>80</xdr:row>
      <xdr:rowOff>98044</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9588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47244</xdr:rowOff>
    </xdr:from>
    <xdr:to>
      <xdr:col>55</xdr:col>
      <xdr:colOff>0</xdr:colOff>
      <xdr:row>80</xdr:row>
      <xdr:rowOff>47244</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9639300" y="137632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114571</xdr:rowOff>
    </xdr:from>
    <xdr:ext cx="469744" cy="259045"/>
    <xdr:sp macro="" textlink="">
      <xdr:nvSpPr>
        <xdr:cNvPr id="222" name="n_1mainValue【福祉施設】&#10;一人当たり面積">
          <a:extLst>
            <a:ext uri="{FF2B5EF4-FFF2-40B4-BE49-F238E27FC236}">
              <a16:creationId xmlns:a16="http://schemas.microsoft.com/office/drawing/2014/main" id="{00000000-0008-0000-0F00-0000DE000000}"/>
            </a:ext>
          </a:extLst>
        </xdr:cNvPr>
        <xdr:cNvSpPr txBox="1"/>
      </xdr:nvSpPr>
      <xdr:spPr>
        <a:xfrm>
          <a:off x="9391727"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a:extLst>
            <a:ext uri="{FF2B5EF4-FFF2-40B4-BE49-F238E27FC236}">
              <a16:creationId xmlns:a16="http://schemas.microsoft.com/office/drawing/2014/main" id="{00000000-0008-0000-0F00-0000F6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48" name="【市民会館】&#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0" name="【市民会館】&#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52" name="【市民会館】&#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255" name="n_1aveValue【市民会館】&#10;有形固定資産減価償却率">
          <a:extLst>
            <a:ext uri="{FF2B5EF4-FFF2-40B4-BE49-F238E27FC236}">
              <a16:creationId xmlns:a16="http://schemas.microsoft.com/office/drawing/2014/main" id="{00000000-0008-0000-0F00-0000FF000000}"/>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257" name="n_2aveValue【市民会館】&#10;有形固定資産減価償却率">
          <a:extLst>
            <a:ext uri="{FF2B5EF4-FFF2-40B4-BE49-F238E27FC236}">
              <a16:creationId xmlns:a16="http://schemas.microsoft.com/office/drawing/2014/main" id="{00000000-0008-0000-0F00-000001010000}"/>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264" name="【市民会館】&#10;有形固定資産減価償却率該当値テキスト">
          <a:extLst>
            <a:ext uri="{FF2B5EF4-FFF2-40B4-BE49-F238E27FC236}">
              <a16:creationId xmlns:a16="http://schemas.microsoft.com/office/drawing/2014/main" id="{00000000-0008-0000-0F00-000008010000}"/>
            </a:ext>
          </a:extLst>
        </xdr:cNvPr>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113030</xdr:rowOff>
    </xdr:from>
    <xdr:to>
      <xdr:col>20</xdr:col>
      <xdr:colOff>38100</xdr:colOff>
      <xdr:row>105</xdr:row>
      <xdr:rowOff>43180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163830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3797300" y="1795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267" name="n_1mainValue【市民会館】&#10;有形固定資産減価償却率">
          <a:extLst>
            <a:ext uri="{FF2B5EF4-FFF2-40B4-BE49-F238E27FC236}">
              <a16:creationId xmlns:a16="http://schemas.microsoft.com/office/drawing/2014/main" id="{00000000-0008-0000-0F00-00000B010000}"/>
            </a:ext>
          </a:extLst>
        </xdr:cNvPr>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a:extLst>
            <a:ext uri="{FF2B5EF4-FFF2-40B4-BE49-F238E27FC236}">
              <a16:creationId xmlns:a16="http://schemas.microsoft.com/office/drawing/2014/main" id="{00000000-0008-0000-0F00-00002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94" name="【市民会館】&#10;一人当たり面積最小値テキスト">
          <a:extLst>
            <a:ext uri="{FF2B5EF4-FFF2-40B4-BE49-F238E27FC236}">
              <a16:creationId xmlns:a16="http://schemas.microsoft.com/office/drawing/2014/main" id="{00000000-0008-0000-0F00-000026010000}"/>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96" name="【市民会館】&#10;一人当たり面積最大値テキスト">
          <a:extLst>
            <a:ext uri="{FF2B5EF4-FFF2-40B4-BE49-F238E27FC236}">
              <a16:creationId xmlns:a16="http://schemas.microsoft.com/office/drawing/2014/main" id="{00000000-0008-0000-0F00-000028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298" name="【市民会館】&#10;一人当たり面積平均値テキスト">
          <a:extLst>
            <a:ext uri="{FF2B5EF4-FFF2-40B4-BE49-F238E27FC236}">
              <a16:creationId xmlns:a16="http://schemas.microsoft.com/office/drawing/2014/main" id="{00000000-0008-0000-0F00-00002A010000}"/>
            </a:ext>
          </a:extLst>
        </xdr:cNvPr>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01" name="n_1aveValue【市民会館】&#10;一人当たり面積">
          <a:extLst>
            <a:ext uri="{FF2B5EF4-FFF2-40B4-BE49-F238E27FC236}">
              <a16:creationId xmlns:a16="http://schemas.microsoft.com/office/drawing/2014/main" id="{00000000-0008-0000-0F00-00002D010000}"/>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03" name="n_2aveValue【市民会館】&#10;一人当たり面積">
          <a:extLst>
            <a:ext uri="{FF2B5EF4-FFF2-40B4-BE49-F238E27FC236}">
              <a16:creationId xmlns:a16="http://schemas.microsoft.com/office/drawing/2014/main" id="{00000000-0008-0000-0F00-00002F010000}"/>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310" name="【市民会館】&#10;一人当たり面積該当値テキスト">
          <a:extLst>
            <a:ext uri="{FF2B5EF4-FFF2-40B4-BE49-F238E27FC236}">
              <a16:creationId xmlns:a16="http://schemas.microsoft.com/office/drawing/2014/main" id="{00000000-0008-0000-0F00-000036010000}"/>
            </a:ext>
          </a:extLst>
        </xdr:cNvPr>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87630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9639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129557</xdr:rowOff>
    </xdr:from>
    <xdr:ext cx="469744" cy="259045"/>
    <xdr:sp macro="" textlink="">
      <xdr:nvSpPr>
        <xdr:cNvPr id="313" name="n_1mainValue【市民会館】&#10;一人当たり面積">
          <a:extLst>
            <a:ext uri="{FF2B5EF4-FFF2-40B4-BE49-F238E27FC236}">
              <a16:creationId xmlns:a16="http://schemas.microsoft.com/office/drawing/2014/main" id="{00000000-0008-0000-0F00-000039010000}"/>
            </a:ext>
          </a:extLst>
        </xdr:cNvPr>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a:extLst>
            <a:ext uri="{FF2B5EF4-FFF2-40B4-BE49-F238E27FC236}">
              <a16:creationId xmlns:a16="http://schemas.microsoft.com/office/drawing/2014/main" id="{00000000-0008-0000-0F00-00005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9" name="【一般廃棄物処理施設】&#10;有形固定資産減価償却率最小値テキスト">
          <a:extLst>
            <a:ext uri="{FF2B5EF4-FFF2-40B4-BE49-F238E27FC236}">
              <a16:creationId xmlns:a16="http://schemas.microsoft.com/office/drawing/2014/main" id="{00000000-0008-0000-0F00-000053010000}"/>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41" name="【一般廃棄物処理施設】&#10;有形固定資産減価償却率最大値テキスト">
          <a:extLst>
            <a:ext uri="{FF2B5EF4-FFF2-40B4-BE49-F238E27FC236}">
              <a16:creationId xmlns:a16="http://schemas.microsoft.com/office/drawing/2014/main" id="{00000000-0008-0000-0F00-000055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43" name="【一般廃棄物処理施設】&#10;有形固定資産減価償却率平均値テキスト">
          <a:extLst>
            <a:ext uri="{FF2B5EF4-FFF2-40B4-BE49-F238E27FC236}">
              <a16:creationId xmlns:a16="http://schemas.microsoft.com/office/drawing/2014/main" id="{00000000-0008-0000-0F00-000057010000}"/>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160672</xdr:rowOff>
    </xdr:from>
    <xdr:ext cx="405111" cy="259045"/>
    <xdr:sp macro="" textlink="">
      <xdr:nvSpPr>
        <xdr:cNvPr id="355" name="【一般廃棄物処理施設】&#10;有形固定資産減価償却率該当値テキスト">
          <a:extLst>
            <a:ext uri="{FF2B5EF4-FFF2-40B4-BE49-F238E27FC236}">
              <a16:creationId xmlns:a16="http://schemas.microsoft.com/office/drawing/2014/main" id="{00000000-0008-0000-0F00-000063010000}"/>
            </a:ext>
          </a:extLst>
        </xdr:cNvPr>
        <xdr:cNvSpPr txBox="1"/>
      </xdr:nvSpPr>
      <xdr:spPr>
        <a:xfrm>
          <a:off x="16357600"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118745</xdr:rowOff>
    </xdr:from>
    <xdr:to>
      <xdr:col>81</xdr:col>
      <xdr:colOff>101600</xdr:colOff>
      <xdr:row>36</xdr:row>
      <xdr:rowOff>48895</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5430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17145</xdr:rowOff>
    </xdr:from>
    <xdr:to>
      <xdr:col>85</xdr:col>
      <xdr:colOff>127000</xdr:colOff>
      <xdr:row>35</xdr:row>
      <xdr:rowOff>169545</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15481300" y="601789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65422</xdr:rowOff>
    </xdr:from>
    <xdr:ext cx="405111" cy="259045"/>
    <xdr:sp macro="" textlink="">
      <xdr:nvSpPr>
        <xdr:cNvPr id="358" name="n_1mainValue【一般廃棄物処理施設】&#10;有形固定資産減価償却率">
          <a:extLst>
            <a:ext uri="{FF2B5EF4-FFF2-40B4-BE49-F238E27FC236}">
              <a16:creationId xmlns:a16="http://schemas.microsoft.com/office/drawing/2014/main" id="{00000000-0008-0000-0F00-000066010000}"/>
            </a:ext>
          </a:extLst>
        </xdr:cNvPr>
        <xdr:cNvSpPr txBox="1"/>
      </xdr:nvSpPr>
      <xdr:spPr>
        <a:xfrm>
          <a:off x="15266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00000000-0008-0000-0F00-00007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81" name="【一般廃棄物処理施設】&#10;一人当たり有形固定資産（償却資産）額最小値テキスト">
          <a:extLst>
            <a:ext uri="{FF2B5EF4-FFF2-40B4-BE49-F238E27FC236}">
              <a16:creationId xmlns:a16="http://schemas.microsoft.com/office/drawing/2014/main" id="{00000000-0008-0000-0F00-00007D010000}"/>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83" name="【一般廃棄物処理施設】&#10;一人当たり有形固定資産（償却資産）額最大値テキスト">
          <a:extLst>
            <a:ext uri="{FF2B5EF4-FFF2-40B4-BE49-F238E27FC236}">
              <a16:creationId xmlns:a16="http://schemas.microsoft.com/office/drawing/2014/main" id="{00000000-0008-0000-0F00-00007F010000}"/>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85" name="【一般廃棄物処理施設】&#10;一人当たり有形固定資産（償却資産）額平均値テキスト">
          <a:extLst>
            <a:ext uri="{FF2B5EF4-FFF2-40B4-BE49-F238E27FC236}">
              <a16:creationId xmlns:a16="http://schemas.microsoft.com/office/drawing/2014/main" id="{00000000-0008-0000-0F00-000081010000}"/>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88" name="n_1ave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90" name="n_2aveValue【一般廃棄物処理施設】&#10;一人当たり有形固定資産（償却資産）額">
          <a:extLst>
            <a:ext uri="{FF2B5EF4-FFF2-40B4-BE49-F238E27FC236}">
              <a16:creationId xmlns:a16="http://schemas.microsoft.com/office/drawing/2014/main" id="{00000000-0008-0000-0F00-000086010000}"/>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29894</xdr:rowOff>
    </xdr:from>
    <xdr:to>
      <xdr:col>116</xdr:col>
      <xdr:colOff>114300</xdr:colOff>
      <xdr:row>39</xdr:row>
      <xdr:rowOff>131494</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22110700" y="671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52771</xdr:rowOff>
    </xdr:from>
    <xdr:ext cx="534377" cy="259045"/>
    <xdr:sp macro="" textlink="">
      <xdr:nvSpPr>
        <xdr:cNvPr id="397" name="【一般廃棄物処理施設】&#10;一人当たり有形固定資産（償却資産）額該当値テキスト">
          <a:extLst>
            <a:ext uri="{FF2B5EF4-FFF2-40B4-BE49-F238E27FC236}">
              <a16:creationId xmlns:a16="http://schemas.microsoft.com/office/drawing/2014/main" id="{00000000-0008-0000-0F00-00008D010000}"/>
            </a:ext>
          </a:extLst>
        </xdr:cNvPr>
        <xdr:cNvSpPr txBox="1"/>
      </xdr:nvSpPr>
      <xdr:spPr>
        <a:xfrm>
          <a:off x="22199600" y="656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147674</xdr:rowOff>
    </xdr:from>
    <xdr:to>
      <xdr:col>112</xdr:col>
      <xdr:colOff>38100</xdr:colOff>
      <xdr:row>40</xdr:row>
      <xdr:rowOff>77824</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21272500" y="683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80694</xdr:rowOff>
    </xdr:from>
    <xdr:to>
      <xdr:col>116</xdr:col>
      <xdr:colOff>63500</xdr:colOff>
      <xdr:row>40</xdr:row>
      <xdr:rowOff>27024</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21323300" y="6767244"/>
          <a:ext cx="838200" cy="1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68951</xdr:rowOff>
    </xdr:from>
    <xdr:ext cx="534377" cy="259045"/>
    <xdr:sp macro="" textlink="">
      <xdr:nvSpPr>
        <xdr:cNvPr id="400" name="n_1main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21043411" y="692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a:extLst>
            <a:ext uri="{FF2B5EF4-FFF2-40B4-BE49-F238E27FC236}">
              <a16:creationId xmlns:a16="http://schemas.microsoft.com/office/drawing/2014/main" id="{00000000-0008-0000-0F00-0000A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6" name="【保健センター・保健所】&#10;有形固定資産減価償却率最小値テキスト">
          <a:extLst>
            <a:ext uri="{FF2B5EF4-FFF2-40B4-BE49-F238E27FC236}">
              <a16:creationId xmlns:a16="http://schemas.microsoft.com/office/drawing/2014/main" id="{00000000-0008-0000-0F00-0000AA010000}"/>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8" name="【保健センター・保健所】&#10;有形固定資産減価償却率最大値テキスト">
          <a:extLst>
            <a:ext uri="{FF2B5EF4-FFF2-40B4-BE49-F238E27FC236}">
              <a16:creationId xmlns:a16="http://schemas.microsoft.com/office/drawing/2014/main" id="{00000000-0008-0000-0F00-0000AC010000}"/>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430" name="【保健センター・保健所】&#10;有形固定資産減価償却率平均値テキスト">
          <a:extLst>
            <a:ext uri="{FF2B5EF4-FFF2-40B4-BE49-F238E27FC236}">
              <a16:creationId xmlns:a16="http://schemas.microsoft.com/office/drawing/2014/main" id="{00000000-0008-0000-0F00-0000AE010000}"/>
            </a:ext>
          </a:extLst>
        </xdr:cNvPr>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433" name="n_1aveValue【保健センター・保健所】&#10;有形固定資産減価償却率">
          <a:extLst>
            <a:ext uri="{FF2B5EF4-FFF2-40B4-BE49-F238E27FC236}">
              <a16:creationId xmlns:a16="http://schemas.microsoft.com/office/drawing/2014/main" id="{00000000-0008-0000-0F00-0000B1010000}"/>
            </a:ext>
          </a:extLst>
        </xdr:cNvPr>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435" name="n_2aveValue【保健センター・保健所】&#10;有形固定資産減価償却率">
          <a:extLst>
            <a:ext uri="{FF2B5EF4-FFF2-40B4-BE49-F238E27FC236}">
              <a16:creationId xmlns:a16="http://schemas.microsoft.com/office/drawing/2014/main" id="{00000000-0008-0000-0F00-0000B3010000}"/>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442" name="【保健センター・保健所】&#10;有形固定資産減価償却率該当値テキスト">
          <a:extLst>
            <a:ext uri="{FF2B5EF4-FFF2-40B4-BE49-F238E27FC236}">
              <a16:creationId xmlns:a16="http://schemas.microsoft.com/office/drawing/2014/main" id="{00000000-0008-0000-0F00-0000BA01000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15481300" y="1074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22877</xdr:rowOff>
    </xdr:from>
    <xdr:ext cx="405111" cy="259045"/>
    <xdr:sp macro="" textlink="">
      <xdr:nvSpPr>
        <xdr:cNvPr id="445" name="n_1mainValue【保健センター・保健所】&#10;有形固定資産減価償却率">
          <a:extLst>
            <a:ext uri="{FF2B5EF4-FFF2-40B4-BE49-F238E27FC236}">
              <a16:creationId xmlns:a16="http://schemas.microsoft.com/office/drawing/2014/main" id="{00000000-0008-0000-0F00-0000BD010000}"/>
            </a:ext>
          </a:extLst>
        </xdr:cNvPr>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a:extLst>
            <a:ext uri="{FF2B5EF4-FFF2-40B4-BE49-F238E27FC236}">
              <a16:creationId xmlns:a16="http://schemas.microsoft.com/office/drawing/2014/main" id="{00000000-0008-0000-0F00-0000D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72" name="【保健センター・保健所】&#10;一人当たり面積最小値テキスト">
          <a:extLst>
            <a:ext uri="{FF2B5EF4-FFF2-40B4-BE49-F238E27FC236}">
              <a16:creationId xmlns:a16="http://schemas.microsoft.com/office/drawing/2014/main" id="{00000000-0008-0000-0F00-0000D8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74" name="【保健センター・保健所】&#10;一人当たり面積最大値テキスト">
          <a:extLst>
            <a:ext uri="{FF2B5EF4-FFF2-40B4-BE49-F238E27FC236}">
              <a16:creationId xmlns:a16="http://schemas.microsoft.com/office/drawing/2014/main" id="{00000000-0008-0000-0F00-0000DA010000}"/>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76" name="【保健センター・保健所】&#10;一人当たり面積平均値テキスト">
          <a:extLst>
            <a:ext uri="{FF2B5EF4-FFF2-40B4-BE49-F238E27FC236}">
              <a16:creationId xmlns:a16="http://schemas.microsoft.com/office/drawing/2014/main" id="{00000000-0008-0000-0F00-0000DC010000}"/>
            </a:ext>
          </a:extLst>
        </xdr:cNvPr>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79" name="n_1aveValue【保健センター・保健所】&#10;一人当たり面積">
          <a:extLst>
            <a:ext uri="{FF2B5EF4-FFF2-40B4-BE49-F238E27FC236}">
              <a16:creationId xmlns:a16="http://schemas.microsoft.com/office/drawing/2014/main" id="{00000000-0008-0000-0F00-0000DF010000}"/>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81" name="n_2aveValue【保健センター・保健所】&#10;一人当たり面積">
          <a:extLst>
            <a:ext uri="{FF2B5EF4-FFF2-40B4-BE49-F238E27FC236}">
              <a16:creationId xmlns:a16="http://schemas.microsoft.com/office/drawing/2014/main" id="{00000000-0008-0000-0F00-0000E1010000}"/>
            </a:ext>
          </a:extLst>
        </xdr:cNvPr>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2110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488" name="【保健センター・保健所】&#10;一人当たり面積該当値テキスト">
          <a:extLst>
            <a:ext uri="{FF2B5EF4-FFF2-40B4-BE49-F238E27FC236}">
              <a16:creationId xmlns:a16="http://schemas.microsoft.com/office/drawing/2014/main" id="{00000000-0008-0000-0F00-0000E8010000}"/>
            </a:ext>
          </a:extLst>
        </xdr:cNvPr>
        <xdr:cNvSpPr txBox="1"/>
      </xdr:nvSpPr>
      <xdr:spPr>
        <a:xfrm>
          <a:off x="22199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45720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1323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87647</xdr:rowOff>
    </xdr:from>
    <xdr:ext cx="469744" cy="259045"/>
    <xdr:sp macro="" textlink="">
      <xdr:nvSpPr>
        <xdr:cNvPr id="491" name="n_1mainValue【保健センター・保健所】&#10;一人当たり面積">
          <a:extLst>
            <a:ext uri="{FF2B5EF4-FFF2-40B4-BE49-F238E27FC236}">
              <a16:creationId xmlns:a16="http://schemas.microsoft.com/office/drawing/2014/main" id="{00000000-0008-0000-0F00-0000EB010000}"/>
            </a:ext>
          </a:extLst>
        </xdr:cNvPr>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a:extLst>
            <a:ext uri="{FF2B5EF4-FFF2-40B4-BE49-F238E27FC236}">
              <a16:creationId xmlns:a16="http://schemas.microsoft.com/office/drawing/2014/main" id="{00000000-0008-0000-0F00-00000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8" name="【消防施設】&#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20" name="【消防施設】&#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22" name="【消防施設】&#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25" name="n_1aveValue【消防施設】&#10;有形固定資産減価償却率">
          <a:extLst>
            <a:ext uri="{FF2B5EF4-FFF2-40B4-BE49-F238E27FC236}">
              <a16:creationId xmlns:a16="http://schemas.microsoft.com/office/drawing/2014/main" id="{00000000-0008-0000-0F00-00000D020000}"/>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27" name="n_2aveValue【消防施設】&#10;有形固定資産減価償却率">
          <a:extLst>
            <a:ext uri="{FF2B5EF4-FFF2-40B4-BE49-F238E27FC236}">
              <a16:creationId xmlns:a16="http://schemas.microsoft.com/office/drawing/2014/main" id="{00000000-0008-0000-0F00-00000F020000}"/>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3629</xdr:rowOff>
    </xdr:from>
    <xdr:to>
      <xdr:col>85</xdr:col>
      <xdr:colOff>177800</xdr:colOff>
      <xdr:row>85</xdr:row>
      <xdr:rowOff>105229</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153506</xdr:rowOff>
    </xdr:from>
    <xdr:ext cx="405111" cy="259045"/>
    <xdr:sp macro="" textlink="">
      <xdr:nvSpPr>
        <xdr:cNvPr id="534" name="【消防施設】&#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id="{00000000-0008-0000-0F00-00002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57" name="【消防施設】&#10;一人当たり面積最小値テキスト">
          <a:extLst>
            <a:ext uri="{FF2B5EF4-FFF2-40B4-BE49-F238E27FC236}">
              <a16:creationId xmlns:a16="http://schemas.microsoft.com/office/drawing/2014/main" id="{00000000-0008-0000-0F00-00002D02000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9" name="【消防施設】&#10;一人当たり面積最大値テキスト">
          <a:extLst>
            <a:ext uri="{FF2B5EF4-FFF2-40B4-BE49-F238E27FC236}">
              <a16:creationId xmlns:a16="http://schemas.microsoft.com/office/drawing/2014/main" id="{00000000-0008-0000-0F00-00002F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61" name="【消防施設】&#10;一人当たり面積平均値テキスト">
          <a:extLst>
            <a:ext uri="{FF2B5EF4-FFF2-40B4-BE49-F238E27FC236}">
              <a16:creationId xmlns:a16="http://schemas.microsoft.com/office/drawing/2014/main" id="{00000000-0008-0000-0F00-000031020000}"/>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64" name="n_1aveValue【消防施設】&#10;一人当たり面積">
          <a:extLst>
            <a:ext uri="{FF2B5EF4-FFF2-40B4-BE49-F238E27FC236}">
              <a16:creationId xmlns:a16="http://schemas.microsoft.com/office/drawing/2014/main" id="{00000000-0008-0000-0F00-000034020000}"/>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66" name="n_2aveValue【消防施設】&#10;一人当たり面積">
          <a:extLst>
            <a:ext uri="{FF2B5EF4-FFF2-40B4-BE49-F238E27FC236}">
              <a16:creationId xmlns:a16="http://schemas.microsoft.com/office/drawing/2014/main" id="{00000000-0008-0000-0F00-000036020000}"/>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573" name="【消防施設】&#10;一人当たり面積該当値テキスト">
          <a:extLst>
            <a:ext uri="{FF2B5EF4-FFF2-40B4-BE49-F238E27FC236}">
              <a16:creationId xmlns:a16="http://schemas.microsoft.com/office/drawing/2014/main" id="{00000000-0008-0000-0F00-00003D020000}"/>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a:extLst>
            <a:ext uri="{FF2B5EF4-FFF2-40B4-BE49-F238E27FC236}">
              <a16:creationId xmlns:a16="http://schemas.microsoft.com/office/drawing/2014/main" id="{00000000-0008-0000-0F00-00005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0" name="【庁舎】&#10;有形固定資産減価償却率最小値テキスト">
          <a:extLst>
            <a:ext uri="{FF2B5EF4-FFF2-40B4-BE49-F238E27FC236}">
              <a16:creationId xmlns:a16="http://schemas.microsoft.com/office/drawing/2014/main" id="{00000000-0008-0000-0F00-000058020000}"/>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2" name="【庁舎】&#10;有形固定資産減価償却率最大値テキスト">
          <a:extLst>
            <a:ext uri="{FF2B5EF4-FFF2-40B4-BE49-F238E27FC236}">
              <a16:creationId xmlns:a16="http://schemas.microsoft.com/office/drawing/2014/main" id="{00000000-0008-0000-0F00-00005A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04" name="【庁舎】&#10;有形固定資産減価償却率平均値テキスト">
          <a:extLst>
            <a:ext uri="{FF2B5EF4-FFF2-40B4-BE49-F238E27FC236}">
              <a16:creationId xmlns:a16="http://schemas.microsoft.com/office/drawing/2014/main" id="{00000000-0008-0000-0F00-00005C020000}"/>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07" name="n_1aveValue【庁舎】&#10;有形固定資産減価償却率">
          <a:extLst>
            <a:ext uri="{FF2B5EF4-FFF2-40B4-BE49-F238E27FC236}">
              <a16:creationId xmlns:a16="http://schemas.microsoft.com/office/drawing/2014/main" id="{00000000-0008-0000-0F00-00005F020000}"/>
            </a:ext>
          </a:extLst>
        </xdr:cNvPr>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609" name="n_2aveValue【庁舎】&#10;有形固定資産減価償却率">
          <a:extLst>
            <a:ext uri="{FF2B5EF4-FFF2-40B4-BE49-F238E27FC236}">
              <a16:creationId xmlns:a16="http://schemas.microsoft.com/office/drawing/2014/main" id="{00000000-0008-0000-0F00-000061020000}"/>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xdr:rowOff>
    </xdr:from>
    <xdr:to>
      <xdr:col>85</xdr:col>
      <xdr:colOff>177800</xdr:colOff>
      <xdr:row>103</xdr:row>
      <xdr:rowOff>117202</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6268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38479</xdr:rowOff>
    </xdr:from>
    <xdr:ext cx="405111" cy="259045"/>
    <xdr:sp macro="" textlink="">
      <xdr:nvSpPr>
        <xdr:cNvPr id="616" name="【庁舎】&#10;有形固定資産減価償却率該当値テキスト">
          <a:extLst>
            <a:ext uri="{FF2B5EF4-FFF2-40B4-BE49-F238E27FC236}">
              <a16:creationId xmlns:a16="http://schemas.microsoft.com/office/drawing/2014/main" id="{00000000-0008-0000-0F00-000068020000}"/>
            </a:ext>
          </a:extLst>
        </xdr:cNvPr>
        <xdr:cNvSpPr txBox="1"/>
      </xdr:nvSpPr>
      <xdr:spPr>
        <a:xfrm>
          <a:off x="16357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66402</xdr:rowOff>
    </xdr:from>
    <xdr:to>
      <xdr:col>85</xdr:col>
      <xdr:colOff>127000</xdr:colOff>
      <xdr:row>103</xdr:row>
      <xdr:rowOff>99061</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15481300" y="177257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166388</xdr:rowOff>
    </xdr:from>
    <xdr:ext cx="405111" cy="259045"/>
    <xdr:sp macro="" textlink="">
      <xdr:nvSpPr>
        <xdr:cNvPr id="619" name="n_1mainValue【庁舎】&#10;有形固定資産減価償却率">
          <a:extLst>
            <a:ext uri="{FF2B5EF4-FFF2-40B4-BE49-F238E27FC236}">
              <a16:creationId xmlns:a16="http://schemas.microsoft.com/office/drawing/2014/main" id="{00000000-0008-0000-0F00-00006B020000}"/>
            </a:ext>
          </a:extLst>
        </xdr:cNvPr>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id="{00000000-0008-0000-0F00-00008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6" name="【庁舎】&#10;一人当たり面積最小値テキスト">
          <a:extLst>
            <a:ext uri="{FF2B5EF4-FFF2-40B4-BE49-F238E27FC236}">
              <a16:creationId xmlns:a16="http://schemas.microsoft.com/office/drawing/2014/main" id="{00000000-0008-0000-0F00-000086020000}"/>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8" name="【庁舎】&#10;一人当たり面積最大値テキスト">
          <a:extLst>
            <a:ext uri="{FF2B5EF4-FFF2-40B4-BE49-F238E27FC236}">
              <a16:creationId xmlns:a16="http://schemas.microsoft.com/office/drawing/2014/main" id="{00000000-0008-0000-0F00-000088020000}"/>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50" name="【庁舎】&#10;一人当たり面積平均値テキスト">
          <a:extLst>
            <a:ext uri="{FF2B5EF4-FFF2-40B4-BE49-F238E27FC236}">
              <a16:creationId xmlns:a16="http://schemas.microsoft.com/office/drawing/2014/main" id="{00000000-0008-0000-0F00-00008A020000}"/>
            </a:ext>
          </a:extLst>
        </xdr:cNvPr>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53" name="n_1aveValue【庁舎】&#10;一人当たり面積">
          <a:extLst>
            <a:ext uri="{FF2B5EF4-FFF2-40B4-BE49-F238E27FC236}">
              <a16:creationId xmlns:a16="http://schemas.microsoft.com/office/drawing/2014/main" id="{00000000-0008-0000-0F00-00008D020000}"/>
            </a:ext>
          </a:extLst>
        </xdr:cNvPr>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55" name="n_2aveValue【庁舎】&#10;一人当たり面積">
          <a:extLst>
            <a:ext uri="{FF2B5EF4-FFF2-40B4-BE49-F238E27FC236}">
              <a16:creationId xmlns:a16="http://schemas.microsoft.com/office/drawing/2014/main" id="{00000000-0008-0000-0F00-00008F020000}"/>
            </a:ext>
          </a:extLst>
        </xdr:cNvPr>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81462</xdr:rowOff>
    </xdr:from>
    <xdr:to>
      <xdr:col>116</xdr:col>
      <xdr:colOff>114300</xdr:colOff>
      <xdr:row>108</xdr:row>
      <xdr:rowOff>11612</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22110700" y="184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104339</xdr:rowOff>
    </xdr:from>
    <xdr:ext cx="469744" cy="259045"/>
    <xdr:sp macro="" textlink="">
      <xdr:nvSpPr>
        <xdr:cNvPr id="662" name="【庁舎】&#10;一人当たり面積該当値テキスト">
          <a:extLst>
            <a:ext uri="{FF2B5EF4-FFF2-40B4-BE49-F238E27FC236}">
              <a16:creationId xmlns:a16="http://schemas.microsoft.com/office/drawing/2014/main" id="{00000000-0008-0000-0F00-000096020000}"/>
            </a:ext>
          </a:extLst>
        </xdr:cNvPr>
        <xdr:cNvSpPr txBox="1"/>
      </xdr:nvSpPr>
      <xdr:spPr>
        <a:xfrm>
          <a:off x="22199600"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81462</xdr:rowOff>
    </xdr:from>
    <xdr:to>
      <xdr:col>112</xdr:col>
      <xdr:colOff>38100</xdr:colOff>
      <xdr:row>108</xdr:row>
      <xdr:rowOff>11612</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21272500" y="184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132262</xdr:rowOff>
    </xdr:from>
    <xdr:to>
      <xdr:col>116</xdr:col>
      <xdr:colOff>63500</xdr:colOff>
      <xdr:row>107</xdr:row>
      <xdr:rowOff>132262</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21323300" y="184774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28139</xdr:rowOff>
    </xdr:from>
    <xdr:ext cx="469744" cy="259045"/>
    <xdr:sp macro="" textlink="">
      <xdr:nvSpPr>
        <xdr:cNvPr id="665" name="n_1mainValue【庁舎】&#10;一人当たり面積">
          <a:extLst>
            <a:ext uri="{FF2B5EF4-FFF2-40B4-BE49-F238E27FC236}">
              <a16:creationId xmlns:a16="http://schemas.microsoft.com/office/drawing/2014/main" id="{00000000-0008-0000-0F00-000099020000}"/>
            </a:ext>
          </a:extLst>
        </xdr:cNvPr>
        <xdr:cNvSpPr txBox="1"/>
      </xdr:nvSpPr>
      <xdr:spPr>
        <a:xfrm>
          <a:off x="21075727" y="182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6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mn-lt"/>
              <a:ea typeface="+mn-ea"/>
              <a:cs typeface="+mn-cs"/>
            </a:rPr>
            <a:t>このページに記載された施設</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おいて有形固定資産減価償却率が類似団体平均値より数値が</a:t>
          </a:r>
          <a:r>
            <a:rPr kumimoji="1" lang="ja-JP" altLang="en-US" sz="1400">
              <a:solidFill>
                <a:schemeClr val="dk1"/>
              </a:solidFill>
              <a:effectLst/>
              <a:latin typeface="+mn-lt"/>
              <a:ea typeface="+mn-ea"/>
              <a:cs typeface="+mn-cs"/>
            </a:rPr>
            <a:t>高いのは、</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体育館・プール</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市民会館</a:t>
          </a:r>
          <a:r>
            <a:rPr kumimoji="1" lang="en-US" altLang="ja-JP" sz="1400">
              <a:solidFill>
                <a:schemeClr val="dk1"/>
              </a:solidFill>
              <a:effectLst/>
              <a:latin typeface="+mn-lt"/>
              <a:ea typeface="+mn-ea"/>
              <a:cs typeface="+mn-cs"/>
            </a:rPr>
            <a:t>】 【 </a:t>
          </a:r>
          <a:r>
            <a:rPr kumimoji="1" lang="ja-JP" altLang="en-US" sz="1400">
              <a:solidFill>
                <a:schemeClr val="dk1"/>
              </a:solidFill>
              <a:effectLst/>
              <a:latin typeface="+mn-lt"/>
              <a:ea typeface="+mn-ea"/>
              <a:cs typeface="+mn-cs"/>
            </a:rPr>
            <a:t>一般廃棄物処理施設</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庁舎</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であり、いずれも老朽化が進んでいる施設であるため</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これまでの減価償却額の累計も高止まりしている状況である。</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一方、</a:t>
          </a:r>
          <a:r>
            <a:rPr kumimoji="1" lang="ja-JP" altLang="ja-JP" sz="1400">
              <a:solidFill>
                <a:schemeClr val="dk1"/>
              </a:solidFill>
              <a:effectLst/>
              <a:latin typeface="+mn-lt"/>
              <a:ea typeface="+mn-ea"/>
              <a:cs typeface="+mn-cs"/>
            </a:rPr>
            <a:t>有形固定資産減価償却率が類似団体平均値より数値が</a:t>
          </a:r>
          <a:r>
            <a:rPr kumimoji="1" lang="ja-JP" altLang="en-US" sz="1400">
              <a:solidFill>
                <a:schemeClr val="dk1"/>
              </a:solidFill>
              <a:effectLst/>
              <a:latin typeface="+mn-lt"/>
              <a:ea typeface="+mn-ea"/>
              <a:cs typeface="+mn-cs"/>
            </a:rPr>
            <a:t>低い</a:t>
          </a:r>
          <a:r>
            <a:rPr kumimoji="1" lang="ja-JP" altLang="ja-JP" sz="1400">
              <a:solidFill>
                <a:schemeClr val="dk1"/>
              </a:solidFill>
              <a:effectLst/>
              <a:latin typeface="+mn-lt"/>
              <a:ea typeface="+mn-ea"/>
              <a:cs typeface="+mn-cs"/>
            </a:rPr>
            <a:t>のは、</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福祉施設</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保健センター・保健所</a:t>
          </a:r>
          <a:r>
            <a:rPr kumimoji="1" lang="en-US" altLang="ja-JP" sz="1400">
              <a:solidFill>
                <a:schemeClr val="dk1"/>
              </a:solidFill>
              <a:effectLst/>
              <a:latin typeface="+mn-lt"/>
              <a:ea typeface="+mn-ea"/>
              <a:cs typeface="+mn-cs"/>
            </a:rPr>
            <a:t>】 【 </a:t>
          </a:r>
          <a:r>
            <a:rPr kumimoji="1" lang="ja-JP" altLang="en-US" sz="1400">
              <a:solidFill>
                <a:schemeClr val="dk1"/>
              </a:solidFill>
              <a:effectLst/>
              <a:latin typeface="+mn-lt"/>
              <a:ea typeface="+mn-ea"/>
              <a:cs typeface="+mn-cs"/>
            </a:rPr>
            <a:t>消防施設</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で</a:t>
          </a:r>
          <a:r>
            <a:rPr kumimoji="1" lang="ja-JP" altLang="en-US" sz="1400">
              <a:solidFill>
                <a:schemeClr val="dk1"/>
              </a:solidFill>
              <a:effectLst/>
              <a:latin typeface="+mn-lt"/>
              <a:ea typeface="+mn-ea"/>
              <a:cs typeface="+mn-cs"/>
            </a:rPr>
            <a:t>あり、これらは概ね近年新築した施設や</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建替した施設が多い事から償却率もまだ低い状況である。</a:t>
          </a:r>
          <a:endParaRPr lang="ja-JP" altLang="ja-JP" sz="1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28,563
28,452
216.75
13,492,322
13,089,049
167,844
6,938,480
12,344,129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近年はほぼ横ばいの傾向、類似団体と比較すると依然として大きく下回る状況である。</a:t>
          </a:r>
          <a:endParaRPr lang="ja-JP" altLang="ja-JP" sz="1400">
            <a:effectLst/>
          </a:endParaRPr>
        </a:p>
        <a:p>
          <a:pPr rtl="0"/>
          <a:r>
            <a:rPr lang="ja-JP" altLang="ja-JP" sz="1100" b="0" i="0" baseline="0">
              <a:solidFill>
                <a:schemeClr val="dk1"/>
              </a:solidFill>
              <a:effectLst/>
              <a:latin typeface="+mn-lt"/>
              <a:ea typeface="+mn-ea"/>
              <a:cs typeface="+mn-cs"/>
            </a:rPr>
            <a:t>　 町税の収納率向上の取組を進めており、計画的な行財政運営を行うためにも、引き続き自主財源の確保を図るとともに行財政改革の推進にも努めてまいりたい。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57855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748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年度から類似団体を上回っており、</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ポイント高い状況となった。財政の弾力性が徐々に失われつつある。</a:t>
          </a:r>
          <a:endParaRPr lang="ja-JP" altLang="ja-JP" sz="1400">
            <a:effectLst/>
          </a:endParaRPr>
        </a:p>
        <a:p>
          <a:pPr rtl="0"/>
          <a:r>
            <a:rPr lang="ja-JP" altLang="ja-JP" sz="1100" b="0" i="0" baseline="0">
              <a:solidFill>
                <a:schemeClr val="dk1"/>
              </a:solidFill>
              <a:effectLst/>
              <a:latin typeface="+mn-lt"/>
              <a:ea typeface="+mn-ea"/>
              <a:cs typeface="+mn-cs"/>
            </a:rPr>
            <a:t>　 今後も教育施設の耐震改修や大規模改造の事業に伴う公債費の増加が見込まれるため、公有施設の改築・修繕の計画的な実施により、普通建設事業費の抑制を図りつつ、歳入確保等に努めて参りたい。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166581</xdr:rowOff>
    </xdr:from>
    <xdr:to>
      <xdr:col>23</xdr:col>
      <xdr:colOff>133350</xdr:colOff>
      <xdr:row>64</xdr:row>
      <xdr:rowOff>7196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679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166581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74892"/>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144992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5022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20320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657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115781</xdr:rowOff>
    </xdr:from>
    <xdr:to>
      <xdr:col>19</xdr:col>
      <xdr:colOff>184150</xdr:colOff>
      <xdr:row>64</xdr:row>
      <xdr:rowOff>45931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56515</xdr:rowOff>
    </xdr:from>
    <xdr:to>
      <xdr:col>7</xdr:col>
      <xdr:colOff>31750</xdr:colOff>
      <xdr:row>61</xdr:row>
      <xdr:rowOff>158115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168292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人件費・物件費等は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年度まで類似団体平均より下回っている状況であったが、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年度以降ほぼ類似団体並みの状況となっている。今後は人口減少対策も含め、数値を抑制するよう努めてまいりたい。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31200</xdr:rowOff>
    </xdr:from>
    <xdr:to>
      <xdr:col>23</xdr:col>
      <xdr:colOff>133350</xdr:colOff>
      <xdr:row>83</xdr:row>
      <xdr:rowOff>60020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61550"/>
          <a:ext cx="8382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31200</xdr:rowOff>
    </xdr:from>
    <xdr:to>
      <xdr:col>19</xdr:col>
      <xdr:colOff>133350</xdr:colOff>
      <xdr:row>83</xdr:row>
      <xdr:rowOff>34843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261550"/>
          <a:ext cx="8890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115106</xdr:rowOff>
    </xdr:from>
    <xdr:to>
      <xdr:col>15</xdr:col>
      <xdr:colOff>82550</xdr:colOff>
      <xdr:row>83</xdr:row>
      <xdr:rowOff>34843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4006"/>
          <a:ext cx="889000" cy="9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90711</xdr:rowOff>
    </xdr:from>
    <xdr:to>
      <xdr:col>11</xdr:col>
      <xdr:colOff>31750</xdr:colOff>
      <xdr:row>82</xdr:row>
      <xdr:rowOff>115106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49611"/>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9220</xdr:rowOff>
    </xdr:from>
    <xdr:to>
      <xdr:col>23</xdr:col>
      <xdr:colOff>184150</xdr:colOff>
      <xdr:row>83</xdr:row>
      <xdr:rowOff>110820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25747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8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151850</xdr:rowOff>
    </xdr:from>
    <xdr:to>
      <xdr:col>19</xdr:col>
      <xdr:colOff>184150</xdr:colOff>
      <xdr:row>83</xdr:row>
      <xdr:rowOff>82000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92177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155493</xdr:rowOff>
    </xdr:from>
    <xdr:to>
      <xdr:col>15</xdr:col>
      <xdr:colOff>133350</xdr:colOff>
      <xdr:row>83</xdr:row>
      <xdr:rowOff>85643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95820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8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64306</xdr:rowOff>
    </xdr:from>
    <xdr:to>
      <xdr:col>11</xdr:col>
      <xdr:colOff>82550</xdr:colOff>
      <xdr:row>82</xdr:row>
      <xdr:rowOff>165906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39911</xdr:rowOff>
    </xdr:from>
    <xdr:to>
      <xdr:col>7</xdr:col>
      <xdr:colOff>31750</xdr:colOff>
      <xdr:row>82</xdr:row>
      <xdr:rowOff>141511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151688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6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これまでに実施した給与制度の見直し等により類似団体平均と同水準である。今後も国の制度に準じた給与制度の見直し等を通じ、より一層の給与の適正化に努めてまいりたい。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165805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86</xdr:row>
      <xdr:rowOff>47978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988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47978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122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過去の市町村合併準備（平成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して新規採用職員の抑制を行ったものの、合併未実施となり、適切な職員数の確保が必要であったが、近年は、定員管理適正化計画に基づき適正配置に努めた結果、業務の民間委託により類似団体平均を大きく下回っている。今後も引き続き、事務事業の見直しや組織・機構の統廃合による簡素化、業務委託等の活用により適切な定員管理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14676</xdr:rowOff>
    </xdr:from>
    <xdr:to>
      <xdr:col>81</xdr:col>
      <xdr:colOff>44450</xdr:colOff>
      <xdr:row>60</xdr:row>
      <xdr:rowOff>14676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1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14676</xdr:rowOff>
    </xdr:from>
    <xdr:to>
      <xdr:col>77</xdr:col>
      <xdr:colOff>44450</xdr:colOff>
      <xdr:row>60</xdr:row>
      <xdr:rowOff>14676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01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5292</xdr:rowOff>
    </xdr:from>
    <xdr:to>
      <xdr:col>72</xdr:col>
      <xdr:colOff>203200</xdr:colOff>
      <xdr:row>60</xdr:row>
      <xdr:rowOff>14676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9229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5292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7620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135326</xdr:rowOff>
    </xdr:from>
    <xdr:to>
      <xdr:col>81</xdr:col>
      <xdr:colOff>95250</xdr:colOff>
      <xdr:row>60</xdr:row>
      <xdr:rowOff>65476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151853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135326</xdr:rowOff>
    </xdr:from>
    <xdr:to>
      <xdr:col>77</xdr:col>
      <xdr:colOff>95250</xdr:colOff>
      <xdr:row>60</xdr:row>
      <xdr:rowOff>65476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75653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1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135326</xdr:rowOff>
    </xdr:from>
    <xdr:to>
      <xdr:col>73</xdr:col>
      <xdr:colOff>44450</xdr:colOff>
      <xdr:row>60</xdr:row>
      <xdr:rowOff>65476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75653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1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125942</xdr:rowOff>
    </xdr:from>
    <xdr:to>
      <xdr:col>68</xdr:col>
      <xdr:colOff>203200</xdr:colOff>
      <xdr:row>60</xdr:row>
      <xdr:rowOff>56092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66269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109855</xdr:rowOff>
    </xdr:from>
    <xdr:to>
      <xdr:col>64</xdr:col>
      <xdr:colOff>152400</xdr:colOff>
      <xdr:row>60</xdr:row>
      <xdr:rowOff>40005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50182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a:t>
          </a:r>
          <a:r>
            <a:rPr lang="ja-JP" altLang="en-US" sz="1100" b="0" i="0" baseline="0">
              <a:solidFill>
                <a:schemeClr val="dk1"/>
              </a:solidFill>
              <a:effectLst/>
              <a:latin typeface="+mn-lt"/>
              <a:ea typeface="+mn-ea"/>
              <a:cs typeface="+mn-cs"/>
            </a:rPr>
            <a:t>ほぼ横ばいだったが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以降悪化傾向。</a:t>
          </a:r>
          <a:r>
            <a:rPr lang="ja-JP" altLang="ja-JP" sz="1100" b="0" i="0" baseline="0">
              <a:solidFill>
                <a:schemeClr val="dk1"/>
              </a:solidFill>
              <a:effectLst/>
              <a:latin typeface="+mn-lt"/>
              <a:ea typeface="+mn-ea"/>
              <a:cs typeface="+mn-cs"/>
            </a:rPr>
            <a:t>今後も大型建設事業に係る公債費負担の増加により比率悪化が見込まれる。よって、必要最低限の起債発行に努め、交付税算入のない起債は原則として借入しないなど、公債費の適正化に努めてまいりたい。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42</xdr:row>
      <xdr:rowOff>6096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201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90678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622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32766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32766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大型建設事業に係る起債残高の増加等により</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52.1</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悪化した。今後も更なる悪化が見込まれるため、世代間負担の公平に配慮しつつ、将来に負担を残さないようその他の普通建設事業については必要最低限の事業実施を念頭に、起債残高の抑制及び公債費負担の縮減を図り、比率向上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35137</xdr:rowOff>
    </xdr:from>
    <xdr:to>
      <xdr:col>81</xdr:col>
      <xdr:colOff>44450</xdr:colOff>
      <xdr:row>17</xdr:row>
      <xdr:rowOff>96036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949787"/>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13547</xdr:rowOff>
    </xdr:from>
    <xdr:to>
      <xdr:col>77</xdr:col>
      <xdr:colOff>44450</xdr:colOff>
      <xdr:row>17</xdr:row>
      <xdr:rowOff>35137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75674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157419</xdr:rowOff>
    </xdr:from>
    <xdr:to>
      <xdr:col>72</xdr:col>
      <xdr:colOff>203200</xdr:colOff>
      <xdr:row>16</xdr:row>
      <xdr:rowOff>13547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72916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11732</xdr:rowOff>
    </xdr:from>
    <xdr:to>
      <xdr:col>68</xdr:col>
      <xdr:colOff>152400</xdr:colOff>
      <xdr:row>15</xdr:row>
      <xdr:rowOff>157419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412032"/>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45236</xdr:rowOff>
    </xdr:from>
    <xdr:to>
      <xdr:col>81</xdr:col>
      <xdr:colOff>95250</xdr:colOff>
      <xdr:row>17</xdr:row>
      <xdr:rowOff>146836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17313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155787</xdr:rowOff>
    </xdr:from>
    <xdr:to>
      <xdr:col>77</xdr:col>
      <xdr:colOff>95250</xdr:colOff>
      <xdr:row>17</xdr:row>
      <xdr:rowOff>85937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70714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8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134197</xdr:rowOff>
    </xdr:from>
    <xdr:to>
      <xdr:col>73</xdr:col>
      <xdr:colOff>44450</xdr:colOff>
      <xdr:row>16</xdr:row>
      <xdr:rowOff>64347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49124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106619</xdr:rowOff>
    </xdr:from>
    <xdr:to>
      <xdr:col>68</xdr:col>
      <xdr:colOff>203200</xdr:colOff>
      <xdr:row>16</xdr:row>
      <xdr:rowOff>36769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21546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132382</xdr:rowOff>
    </xdr:from>
    <xdr:to>
      <xdr:col>64</xdr:col>
      <xdr:colOff>152400</xdr:colOff>
      <xdr:row>14</xdr:row>
      <xdr:rowOff>62532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72709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3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28,563
28,452
216.75
13,492,322
13,089,049
167,844
6,938,480
12,344,129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人口千人あたり職員数が類似団体平均を大きく下回っているため経常収支比率に占める人件費も抑制されており低水準な状況である。</a:t>
          </a:r>
          <a:endParaRPr lang="ja-JP" altLang="ja-JP" sz="1400">
            <a:effectLst/>
          </a:endParaRPr>
        </a:p>
        <a:p>
          <a:r>
            <a:rPr lang="ja-JP" altLang="ja-JP" sz="1100" b="0" i="0" baseline="0">
              <a:solidFill>
                <a:schemeClr val="dk1"/>
              </a:solidFill>
              <a:effectLst/>
              <a:latin typeface="+mn-lt"/>
              <a:ea typeface="+mn-ea"/>
              <a:cs typeface="+mn-cs"/>
            </a:rPr>
            <a:t>　今後も引き続き、職員の世代間均衡を図りつつ行財政改革への取組を通じて人件費の削減に努めてまいりたい。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35</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8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37338</xdr:rowOff>
    </xdr:from>
    <xdr:to>
      <xdr:col>24</xdr:col>
      <xdr:colOff>76200</xdr:colOff>
      <xdr:row>35</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117365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物件費の占める割合は</a:t>
          </a:r>
          <a:r>
            <a:rPr lang="en-US" altLang="ja-JP" sz="1100">
              <a:solidFill>
                <a:schemeClr val="dk1"/>
              </a:solidFill>
              <a:effectLst/>
              <a:latin typeface="+mn-lt"/>
              <a:ea typeface="+mn-ea"/>
              <a:cs typeface="+mn-cs"/>
            </a:rPr>
            <a:t>H28</a:t>
          </a:r>
          <a:r>
            <a:rPr lang="ja-JP" altLang="en-US" sz="1100">
              <a:solidFill>
                <a:schemeClr val="dk1"/>
              </a:solidFill>
              <a:effectLst/>
              <a:latin typeface="+mn-lt"/>
              <a:ea typeface="+mn-ea"/>
              <a:cs typeface="+mn-cs"/>
            </a:rPr>
            <a:t>まで</a:t>
          </a:r>
          <a:r>
            <a:rPr lang="ja-JP" altLang="ja-JP" sz="1100">
              <a:solidFill>
                <a:schemeClr val="dk1"/>
              </a:solidFill>
              <a:effectLst/>
              <a:latin typeface="+mn-lt"/>
              <a:ea typeface="+mn-ea"/>
              <a:cs typeface="+mn-cs"/>
            </a:rPr>
            <a:t>徐々に増え、</a:t>
          </a:r>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は減少に転じた。</a:t>
          </a:r>
          <a:r>
            <a:rPr lang="ja-JP" altLang="ja-JP" sz="1100">
              <a:solidFill>
                <a:schemeClr val="dk1"/>
              </a:solidFill>
              <a:effectLst/>
              <a:latin typeface="+mn-lt"/>
              <a:ea typeface="+mn-ea"/>
              <a:cs typeface="+mn-cs"/>
            </a:rPr>
            <a:t>類似団体平均との比較においてはほぼ下回っている状況である。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72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730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119380</xdr:rowOff>
    </xdr:from>
    <xdr:to>
      <xdr:col>73</xdr:col>
      <xdr:colOff>180975</xdr:colOff>
      <xdr:row>15</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1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8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68580</xdr:rowOff>
    </xdr:from>
    <xdr:to>
      <xdr:col>69</xdr:col>
      <xdr:colOff>142875</xdr:colOff>
      <xdr:row>14</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までは</a:t>
          </a:r>
          <a:r>
            <a:rPr lang="ja-JP" altLang="ja-JP" sz="1100">
              <a:solidFill>
                <a:schemeClr val="dk1"/>
              </a:solidFill>
              <a:effectLst/>
              <a:latin typeface="+mn-lt"/>
              <a:ea typeface="+mn-ea"/>
              <a:cs typeface="+mn-cs"/>
            </a:rPr>
            <a:t>類似団体平均と同水準、</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年度以降は類似団体平均を下回る結果となった。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今後も効率的・効果的な行政運営による経常収支の向上に</a:t>
          </a:r>
          <a:r>
            <a:rPr lang="ja-JP" altLang="ja-JP" sz="1100" b="0" i="0" baseline="0">
              <a:solidFill>
                <a:schemeClr val="dk1"/>
              </a:solidFill>
              <a:effectLst/>
              <a:latin typeface="+mn-lt"/>
              <a:ea typeface="+mn-ea"/>
              <a:cs typeface="+mn-cs"/>
            </a:rPr>
            <a:t>努めてまいりたい</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34472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1815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64407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64407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その他に係る経常収支比率が類似団体平均を上回っているのは、繰出金の増加が主な要因である。具体には、国民健康保険事業会計の財政状態の悪化に伴い、赤字補塡的な繰出金が多額になっていることが要因として挙げられる。今後、国民健康保険料の適正化や収納対策を図ることなどにより、税収を主な財源とする普通会計の負担額を減らしていくよう努めてまいりたい。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8890</xdr:rowOff>
    </xdr:from>
    <xdr:to>
      <xdr:col>82</xdr:col>
      <xdr:colOff>107950</xdr:colOff>
      <xdr:row>61</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46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8890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41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2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6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53357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129540</xdr:rowOff>
    </xdr:from>
    <xdr:to>
      <xdr:col>78</xdr:col>
      <xdr:colOff>120650</xdr:colOff>
      <xdr:row>61</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44467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50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を上回っている要因として一部事務組合等への補助金が多額になっていることがあげられる。性質上それら組合等への補助を減額することは町の裁量だけでは難しいことから、今後は町の単独補助金等について、交付の適当性の判断により不適当な補助金は見直しや廃止の検討も視野に入れつつ行財政改革の項目の１つとして対応を考慮していく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37846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37846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比率はここ数年横ばい傾向</a:t>
          </a:r>
          <a:r>
            <a:rPr lang="ja-JP" altLang="en-US" sz="1100" b="0" i="0" baseline="0">
              <a:solidFill>
                <a:schemeClr val="dk1"/>
              </a:solidFill>
              <a:effectLst/>
              <a:latin typeface="+mn-lt"/>
              <a:ea typeface="+mn-ea"/>
              <a:cs typeface="+mn-cs"/>
            </a:rPr>
            <a:t>かつ類似団体と同水準</a:t>
          </a:r>
          <a:r>
            <a:rPr lang="ja-JP" altLang="ja-JP" sz="1100" b="0" i="0" baseline="0">
              <a:solidFill>
                <a:schemeClr val="dk1"/>
              </a:solidFill>
              <a:effectLst/>
              <a:latin typeface="+mn-lt"/>
              <a:ea typeface="+mn-ea"/>
              <a:cs typeface="+mn-cs"/>
            </a:rPr>
            <a:t>。今後は大型建設事業に係る公債費負担の増加による比率悪化が見込まれることから、必要最低限の起債発行に努め、交付税算入のない起債はできる限り借入しないなど、公債費の適正化に努めてまいり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142239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72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142239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63516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上昇傾向が続いており、</a:t>
          </a:r>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10.1</a:t>
          </a:r>
          <a:r>
            <a:rPr lang="ja-JP" altLang="en-US" sz="1100">
              <a:solidFill>
                <a:schemeClr val="dk1"/>
              </a:solidFill>
              <a:effectLst/>
              <a:latin typeface="+mn-lt"/>
              <a:ea typeface="+mn-ea"/>
              <a:cs typeface="+mn-cs"/>
            </a:rPr>
            <a:t>％上昇した。類似団体と比較すると</a:t>
          </a:r>
          <a:r>
            <a:rPr lang="en-US" altLang="ja-JP" sz="1100">
              <a:solidFill>
                <a:schemeClr val="dk1"/>
              </a:solidFill>
              <a:effectLst/>
              <a:latin typeface="+mn-lt"/>
              <a:ea typeface="+mn-ea"/>
              <a:cs typeface="+mn-cs"/>
            </a:rPr>
            <a:t>3.9</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高い結果となった。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78</xdr:row>
      <xdr:rowOff>168148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5275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26363"/>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124713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7548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145287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794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56716</xdr:rowOff>
    </xdr:from>
    <xdr:to>
      <xdr:col>29</xdr:col>
      <xdr:colOff>127000</xdr:colOff>
      <xdr:row>18</xdr:row>
      <xdr:rowOff>70498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0441"/>
          <a:ext cx="647700" cy="1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56537</xdr:rowOff>
    </xdr:from>
    <xdr:to>
      <xdr:col>26</xdr:col>
      <xdr:colOff>50800</xdr:colOff>
      <xdr:row>18</xdr:row>
      <xdr:rowOff>70498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90262"/>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56537</xdr:rowOff>
    </xdr:from>
    <xdr:to>
      <xdr:col>22</xdr:col>
      <xdr:colOff>114300</xdr:colOff>
      <xdr:row>18</xdr:row>
      <xdr:rowOff>81552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0262"/>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81552</xdr:rowOff>
    </xdr:from>
    <xdr:to>
      <xdr:col>18</xdr:col>
      <xdr:colOff>177800</xdr:colOff>
      <xdr:row>18</xdr:row>
      <xdr:rowOff>137902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15277"/>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5916</xdr:rowOff>
    </xdr:from>
    <xdr:to>
      <xdr:col>29</xdr:col>
      <xdr:colOff>177800</xdr:colOff>
      <xdr:row>18</xdr:row>
      <xdr:rowOff>107516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149443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19698</xdr:rowOff>
    </xdr:from>
    <xdr:to>
      <xdr:col>26</xdr:col>
      <xdr:colOff>101600</xdr:colOff>
      <xdr:row>18</xdr:row>
      <xdr:rowOff>121298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106075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5737</xdr:rowOff>
    </xdr:from>
    <xdr:to>
      <xdr:col>22</xdr:col>
      <xdr:colOff>165100</xdr:colOff>
      <xdr:row>18</xdr:row>
      <xdr:rowOff>107337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92114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30752</xdr:rowOff>
    </xdr:from>
    <xdr:to>
      <xdr:col>19</xdr:col>
      <xdr:colOff>38100</xdr:colOff>
      <xdr:row>18</xdr:row>
      <xdr:rowOff>132352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87102</xdr:rowOff>
    </xdr:from>
    <xdr:to>
      <xdr:col>15</xdr:col>
      <xdr:colOff>101600</xdr:colOff>
      <xdr:row>19</xdr:row>
      <xdr:rowOff>17252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295739</xdr:rowOff>
    </xdr:from>
    <xdr:to>
      <xdr:col>29</xdr:col>
      <xdr:colOff>127000</xdr:colOff>
      <xdr:row>35</xdr:row>
      <xdr:rowOff>2478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63189"/>
          <a:ext cx="647700" cy="4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2478</xdr:rowOff>
    </xdr:from>
    <xdr:to>
      <xdr:col>26</xdr:col>
      <xdr:colOff>50800</xdr:colOff>
      <xdr:row>35</xdr:row>
      <xdr:rowOff>57081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12828"/>
          <a:ext cx="698500" cy="5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57081</xdr:rowOff>
    </xdr:from>
    <xdr:to>
      <xdr:col>22</xdr:col>
      <xdr:colOff>114300</xdr:colOff>
      <xdr:row>35</xdr:row>
      <xdr:rowOff>162302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67431"/>
          <a:ext cx="698500" cy="105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131703</xdr:rowOff>
    </xdr:from>
    <xdr:to>
      <xdr:col>18</xdr:col>
      <xdr:colOff>177800</xdr:colOff>
      <xdr:row>35</xdr:row>
      <xdr:rowOff>162302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42053"/>
          <a:ext cx="698500" cy="3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244939</xdr:rowOff>
    </xdr:from>
    <xdr:to>
      <xdr:col>29</xdr:col>
      <xdr:colOff>177800</xdr:colOff>
      <xdr:row>35</xdr:row>
      <xdr:rowOff>3639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1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90016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5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294578</xdr:rowOff>
    </xdr:from>
    <xdr:to>
      <xdr:col>26</xdr:col>
      <xdr:colOff>101600</xdr:colOff>
      <xdr:row>35</xdr:row>
      <xdr:rowOff>53278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6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63455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3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6281</xdr:rowOff>
    </xdr:from>
    <xdr:to>
      <xdr:col>22</xdr:col>
      <xdr:colOff>165100</xdr:colOff>
      <xdr:row>35</xdr:row>
      <xdr:rowOff>107881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1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118058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8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111502</xdr:rowOff>
    </xdr:from>
    <xdr:to>
      <xdr:col>19</xdr:col>
      <xdr:colOff>38100</xdr:colOff>
      <xdr:row>35</xdr:row>
      <xdr:rowOff>213102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2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223279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9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80903</xdr:rowOff>
    </xdr:from>
    <xdr:to>
      <xdr:col>15</xdr:col>
      <xdr:colOff>101600</xdr:colOff>
      <xdr:row>35</xdr:row>
      <xdr:rowOff>182503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9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192680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28,563
28,452
216.75
13,492,322
13,089,049
167,844
6,938,480
12,344,129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147113</xdr:rowOff>
    </xdr:from>
    <xdr:to>
      <xdr:col>24</xdr:col>
      <xdr:colOff>63500</xdr:colOff>
      <xdr:row>36</xdr:row>
      <xdr:rowOff>163393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19313"/>
          <a:ext cx="8382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159703</xdr:rowOff>
    </xdr:from>
    <xdr:to>
      <xdr:col>19</xdr:col>
      <xdr:colOff>177800</xdr:colOff>
      <xdr:row>36</xdr:row>
      <xdr:rowOff>163393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31903"/>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159703</xdr:rowOff>
    </xdr:from>
    <xdr:to>
      <xdr:col>15</xdr:col>
      <xdr:colOff>50800</xdr:colOff>
      <xdr:row>37</xdr:row>
      <xdr:rowOff>2311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1903"/>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2311</xdr:rowOff>
    </xdr:from>
    <xdr:to>
      <xdr:col>10</xdr:col>
      <xdr:colOff>114300</xdr:colOff>
      <xdr:row>37</xdr:row>
      <xdr:rowOff>22314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45961"/>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96313</xdr:rowOff>
    </xdr:from>
    <xdr:to>
      <xdr:col>24</xdr:col>
      <xdr:colOff>114300</xdr:colOff>
      <xdr:row>37</xdr:row>
      <xdr:rowOff>26463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74740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112593</xdr:rowOff>
    </xdr:from>
    <xdr:to>
      <xdr:col>20</xdr:col>
      <xdr:colOff>38100</xdr:colOff>
      <xdr:row>37</xdr:row>
      <xdr:rowOff>42743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33870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108903</xdr:rowOff>
    </xdr:from>
    <xdr:to>
      <xdr:col>15</xdr:col>
      <xdr:colOff>101600</xdr:colOff>
      <xdr:row>37</xdr:row>
      <xdr:rowOff>39053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30180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122961</xdr:rowOff>
    </xdr:from>
    <xdr:to>
      <xdr:col>10</xdr:col>
      <xdr:colOff>165100</xdr:colOff>
      <xdr:row>37</xdr:row>
      <xdr:rowOff>53111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142964</xdr:rowOff>
    </xdr:from>
    <xdr:to>
      <xdr:col>6</xdr:col>
      <xdr:colOff>38100</xdr:colOff>
      <xdr:row>37</xdr:row>
      <xdr:rowOff>73114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64241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163812</xdr:rowOff>
    </xdr:from>
    <xdr:to>
      <xdr:col>24</xdr:col>
      <xdr:colOff>63500</xdr:colOff>
      <xdr:row>57</xdr:row>
      <xdr:rowOff>165663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36462"/>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165663</xdr:rowOff>
    </xdr:from>
    <xdr:to>
      <xdr:col>19</xdr:col>
      <xdr:colOff>177800</xdr:colOff>
      <xdr:row>57</xdr:row>
      <xdr:rowOff>166108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8313"/>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166108</xdr:rowOff>
    </xdr:from>
    <xdr:to>
      <xdr:col>15</xdr:col>
      <xdr:colOff>50800</xdr:colOff>
      <xdr:row>58</xdr:row>
      <xdr:rowOff>62923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38758"/>
          <a:ext cx="889000" cy="6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62923</xdr:rowOff>
    </xdr:from>
    <xdr:to>
      <xdr:col>10</xdr:col>
      <xdr:colOff>114300</xdr:colOff>
      <xdr:row>58</xdr:row>
      <xdr:rowOff>82441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7023"/>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113012</xdr:rowOff>
    </xdr:from>
    <xdr:to>
      <xdr:col>24</xdr:col>
      <xdr:colOff>114300</xdr:colOff>
      <xdr:row>58</xdr:row>
      <xdr:rowOff>43162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91439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114863</xdr:rowOff>
    </xdr:from>
    <xdr:to>
      <xdr:col>20</xdr:col>
      <xdr:colOff>38100</xdr:colOff>
      <xdr:row>58</xdr:row>
      <xdr:rowOff>45013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36140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115308</xdr:rowOff>
    </xdr:from>
    <xdr:to>
      <xdr:col>15</xdr:col>
      <xdr:colOff>101600</xdr:colOff>
      <xdr:row>58</xdr:row>
      <xdr:rowOff>45458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61985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12123</xdr:rowOff>
    </xdr:from>
    <xdr:to>
      <xdr:col>10</xdr:col>
      <xdr:colOff>165100</xdr:colOff>
      <xdr:row>58</xdr:row>
      <xdr:rowOff>113723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104850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31641</xdr:rowOff>
    </xdr:from>
    <xdr:to>
      <xdr:col>6</xdr:col>
      <xdr:colOff>38100</xdr:colOff>
      <xdr:row>58</xdr:row>
      <xdr:rowOff>133241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124368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55804</xdr:rowOff>
    </xdr:from>
    <xdr:to>
      <xdr:col>24</xdr:col>
      <xdr:colOff>63500</xdr:colOff>
      <xdr:row>75</xdr:row>
      <xdr:rowOff>105487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743104"/>
          <a:ext cx="838200" cy="2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70206</xdr:rowOff>
    </xdr:from>
    <xdr:to>
      <xdr:col>19</xdr:col>
      <xdr:colOff>177800</xdr:colOff>
      <xdr:row>75</xdr:row>
      <xdr:rowOff>105487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928956"/>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70206</xdr:rowOff>
    </xdr:from>
    <xdr:to>
      <xdr:col>15</xdr:col>
      <xdr:colOff>50800</xdr:colOff>
      <xdr:row>77</xdr:row>
      <xdr:rowOff>23343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928956"/>
          <a:ext cx="8890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141681</xdr:rowOff>
    </xdr:from>
    <xdr:to>
      <xdr:col>10</xdr:col>
      <xdr:colOff>114300</xdr:colOff>
      <xdr:row>77</xdr:row>
      <xdr:rowOff>23343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71881"/>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5004</xdr:rowOff>
    </xdr:from>
    <xdr:to>
      <xdr:col>24</xdr:col>
      <xdr:colOff>114300</xdr:colOff>
      <xdr:row>74</xdr:row>
      <xdr:rowOff>106604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27881</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5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54687</xdr:rowOff>
    </xdr:from>
    <xdr:to>
      <xdr:col>20</xdr:col>
      <xdr:colOff>38100</xdr:colOff>
      <xdr:row>75</xdr:row>
      <xdr:rowOff>156287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68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19406</xdr:rowOff>
    </xdr:from>
    <xdr:to>
      <xdr:col>15</xdr:col>
      <xdr:colOff>101600</xdr:colOff>
      <xdr:row>75</xdr:row>
      <xdr:rowOff>121006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8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137533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65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143993</xdr:rowOff>
    </xdr:from>
    <xdr:to>
      <xdr:col>10</xdr:col>
      <xdr:colOff>165100</xdr:colOff>
      <xdr:row>77</xdr:row>
      <xdr:rowOff>74143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90670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4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90881</xdr:rowOff>
    </xdr:from>
    <xdr:to>
      <xdr:col>6</xdr:col>
      <xdr:colOff>38100</xdr:colOff>
      <xdr:row>77</xdr:row>
      <xdr:rowOff>21031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37558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89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53142</xdr:rowOff>
    </xdr:from>
    <xdr:to>
      <xdr:col>24</xdr:col>
      <xdr:colOff>63500</xdr:colOff>
      <xdr:row>95</xdr:row>
      <xdr:rowOff>98912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40892"/>
          <a:ext cx="8382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53142</xdr:rowOff>
    </xdr:from>
    <xdr:to>
      <xdr:col>19</xdr:col>
      <xdr:colOff>177800</xdr:colOff>
      <xdr:row>96</xdr:row>
      <xdr:rowOff>41060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40892"/>
          <a:ext cx="889000" cy="15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41060</xdr:rowOff>
    </xdr:from>
    <xdr:to>
      <xdr:col>15</xdr:col>
      <xdr:colOff>50800</xdr:colOff>
      <xdr:row>96</xdr:row>
      <xdr:rowOff>99809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500260"/>
          <a:ext cx="889000" cy="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99809</xdr:rowOff>
    </xdr:from>
    <xdr:to>
      <xdr:col>10</xdr:col>
      <xdr:colOff>114300</xdr:colOff>
      <xdr:row>97</xdr:row>
      <xdr:rowOff>33319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59009"/>
          <a:ext cx="889000" cy="10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48112</xdr:rowOff>
    </xdr:from>
    <xdr:to>
      <xdr:col>24</xdr:col>
      <xdr:colOff>114300</xdr:colOff>
      <xdr:row>95</xdr:row>
      <xdr:rowOff>149712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70989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8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2342</xdr:rowOff>
    </xdr:from>
    <xdr:to>
      <xdr:col>20</xdr:col>
      <xdr:colOff>38100</xdr:colOff>
      <xdr:row>95</xdr:row>
      <xdr:rowOff>103942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120469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06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161710</xdr:rowOff>
    </xdr:from>
    <xdr:to>
      <xdr:col>15</xdr:col>
      <xdr:colOff>101600</xdr:colOff>
      <xdr:row>96</xdr:row>
      <xdr:rowOff>91860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108387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49009</xdr:rowOff>
    </xdr:from>
    <xdr:to>
      <xdr:col>10</xdr:col>
      <xdr:colOff>165100</xdr:colOff>
      <xdr:row>96</xdr:row>
      <xdr:rowOff>150609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167136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2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153969</xdr:rowOff>
    </xdr:from>
    <xdr:to>
      <xdr:col>6</xdr:col>
      <xdr:colOff>38100</xdr:colOff>
      <xdr:row>97</xdr:row>
      <xdr:rowOff>84119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100646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85190</xdr:rowOff>
    </xdr:from>
    <xdr:to>
      <xdr:col>55</xdr:col>
      <xdr:colOff>0</xdr:colOff>
      <xdr:row>36</xdr:row>
      <xdr:rowOff>100604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57390"/>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100604</xdr:rowOff>
    </xdr:from>
    <xdr:to>
      <xdr:col>50</xdr:col>
      <xdr:colOff>114300</xdr:colOff>
      <xdr:row>36</xdr:row>
      <xdr:rowOff>109593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72804"/>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109593</xdr:rowOff>
    </xdr:from>
    <xdr:to>
      <xdr:col>45</xdr:col>
      <xdr:colOff>177800</xdr:colOff>
      <xdr:row>36</xdr:row>
      <xdr:rowOff>132179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81793"/>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131253</xdr:rowOff>
    </xdr:from>
    <xdr:to>
      <xdr:col>41</xdr:col>
      <xdr:colOff>50800</xdr:colOff>
      <xdr:row>36</xdr:row>
      <xdr:rowOff>132179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303453"/>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34390</xdr:rowOff>
    </xdr:from>
    <xdr:to>
      <xdr:col>55</xdr:col>
      <xdr:colOff>50800</xdr:colOff>
      <xdr:row>36</xdr:row>
      <xdr:rowOff>135990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57267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49804</xdr:rowOff>
    </xdr:from>
    <xdr:to>
      <xdr:col>50</xdr:col>
      <xdr:colOff>165100</xdr:colOff>
      <xdr:row>36</xdr:row>
      <xdr:rowOff>151404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167931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9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58793</xdr:rowOff>
    </xdr:from>
    <xdr:to>
      <xdr:col>46</xdr:col>
      <xdr:colOff>38100</xdr:colOff>
      <xdr:row>36</xdr:row>
      <xdr:rowOff>160393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5470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0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81379</xdr:rowOff>
    </xdr:from>
    <xdr:to>
      <xdr:col>41</xdr:col>
      <xdr:colOff>101600</xdr:colOff>
      <xdr:row>37</xdr:row>
      <xdr:rowOff>11529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28056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80453</xdr:rowOff>
    </xdr:from>
    <xdr:to>
      <xdr:col>36</xdr:col>
      <xdr:colOff>165100</xdr:colOff>
      <xdr:row>37</xdr:row>
      <xdr:rowOff>10603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1730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74831</xdr:rowOff>
    </xdr:from>
    <xdr:to>
      <xdr:col>55</xdr:col>
      <xdr:colOff>0</xdr:colOff>
      <xdr:row>55</xdr:row>
      <xdr:rowOff>53358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33131"/>
          <a:ext cx="838200" cy="1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53267</xdr:rowOff>
    </xdr:from>
    <xdr:to>
      <xdr:col>50</xdr:col>
      <xdr:colOff>114300</xdr:colOff>
      <xdr:row>55</xdr:row>
      <xdr:rowOff>53358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8301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2921</xdr:rowOff>
    </xdr:from>
    <xdr:to>
      <xdr:col>45</xdr:col>
      <xdr:colOff>177800</xdr:colOff>
      <xdr:row>55</xdr:row>
      <xdr:rowOff>53267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32671"/>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2921</xdr:rowOff>
    </xdr:from>
    <xdr:to>
      <xdr:col>41</xdr:col>
      <xdr:colOff>50800</xdr:colOff>
      <xdr:row>57</xdr:row>
      <xdr:rowOff>99207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32671"/>
          <a:ext cx="889000" cy="4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24031</xdr:rowOff>
    </xdr:from>
    <xdr:to>
      <xdr:col>55</xdr:col>
      <xdr:colOff>50800</xdr:colOff>
      <xdr:row>54</xdr:row>
      <xdr:rowOff>125631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46908</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3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2558</xdr:rowOff>
    </xdr:from>
    <xdr:to>
      <xdr:col>50</xdr:col>
      <xdr:colOff>165100</xdr:colOff>
      <xdr:row>55</xdr:row>
      <xdr:rowOff>104158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3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120685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2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2467</xdr:rowOff>
    </xdr:from>
    <xdr:to>
      <xdr:col>46</xdr:col>
      <xdr:colOff>38100</xdr:colOff>
      <xdr:row>55</xdr:row>
      <xdr:rowOff>104067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120594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20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123571</xdr:rowOff>
    </xdr:from>
    <xdr:to>
      <xdr:col>41</xdr:col>
      <xdr:colOff>101600</xdr:colOff>
      <xdr:row>55</xdr:row>
      <xdr:rowOff>53721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70248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48407</xdr:rowOff>
    </xdr:from>
    <xdr:to>
      <xdr:col>36</xdr:col>
      <xdr:colOff>165100</xdr:colOff>
      <xdr:row>57</xdr:row>
      <xdr:rowOff>150007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141134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130850</xdr:rowOff>
    </xdr:from>
    <xdr:to>
      <xdr:col>55</xdr:col>
      <xdr:colOff>0</xdr:colOff>
      <xdr:row>77</xdr:row>
      <xdr:rowOff>105818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818150"/>
          <a:ext cx="838200" cy="4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105818</xdr:rowOff>
    </xdr:from>
    <xdr:to>
      <xdr:col>50</xdr:col>
      <xdr:colOff>114300</xdr:colOff>
      <xdr:row>78</xdr:row>
      <xdr:rowOff>85572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07468"/>
          <a:ext cx="889000" cy="1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134834</xdr:rowOff>
    </xdr:from>
    <xdr:to>
      <xdr:col>45</xdr:col>
      <xdr:colOff>177800</xdr:colOff>
      <xdr:row>78</xdr:row>
      <xdr:rowOff>85572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479234"/>
          <a:ext cx="889000" cy="9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80050</xdr:rowOff>
    </xdr:from>
    <xdr:to>
      <xdr:col>55</xdr:col>
      <xdr:colOff>50800</xdr:colOff>
      <xdr:row>75</xdr:row>
      <xdr:rowOff>10200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7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102927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6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55018</xdr:rowOff>
    </xdr:from>
    <xdr:to>
      <xdr:col>50</xdr:col>
      <xdr:colOff>165100</xdr:colOff>
      <xdr:row>77</xdr:row>
      <xdr:rowOff>156618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34772</xdr:rowOff>
    </xdr:from>
    <xdr:to>
      <xdr:col>46</xdr:col>
      <xdr:colOff>38100</xdr:colOff>
      <xdr:row>78</xdr:row>
      <xdr:rowOff>136372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127499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0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84034</xdr:rowOff>
    </xdr:from>
    <xdr:to>
      <xdr:col>41</xdr:col>
      <xdr:colOff>101600</xdr:colOff>
      <xdr:row>73</xdr:row>
      <xdr:rowOff>14184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4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30711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2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135637</xdr:rowOff>
    </xdr:from>
    <xdr:to>
      <xdr:col>55</xdr:col>
      <xdr:colOff>0</xdr:colOff>
      <xdr:row>95</xdr:row>
      <xdr:rowOff>23737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251937"/>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64173</xdr:rowOff>
    </xdr:from>
    <xdr:to>
      <xdr:col>50</xdr:col>
      <xdr:colOff>114300</xdr:colOff>
      <xdr:row>94</xdr:row>
      <xdr:rowOff>135637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180473"/>
          <a:ext cx="889000" cy="7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64173</xdr:rowOff>
    </xdr:from>
    <xdr:to>
      <xdr:col>45</xdr:col>
      <xdr:colOff>177800</xdr:colOff>
      <xdr:row>98</xdr:row>
      <xdr:rowOff>67780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180473"/>
          <a:ext cx="889000" cy="6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144387</xdr:rowOff>
    </xdr:from>
    <xdr:to>
      <xdr:col>55</xdr:col>
      <xdr:colOff>50800</xdr:colOff>
      <xdr:row>95</xdr:row>
      <xdr:rowOff>74537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2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167264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1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84837</xdr:rowOff>
    </xdr:from>
    <xdr:to>
      <xdr:col>50</xdr:col>
      <xdr:colOff>165100</xdr:colOff>
      <xdr:row>95</xdr:row>
      <xdr:rowOff>14987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2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31514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9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13373</xdr:rowOff>
    </xdr:from>
    <xdr:to>
      <xdr:col>46</xdr:col>
      <xdr:colOff>38100</xdr:colOff>
      <xdr:row>94</xdr:row>
      <xdr:rowOff>114973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1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131500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9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16980</xdr:rowOff>
    </xdr:from>
    <xdr:to>
      <xdr:col>41</xdr:col>
      <xdr:colOff>101600</xdr:colOff>
      <xdr:row>98</xdr:row>
      <xdr:rowOff>118580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109707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100747</xdr:rowOff>
    </xdr:from>
    <xdr:to>
      <xdr:col>85</xdr:col>
      <xdr:colOff>127000</xdr:colOff>
      <xdr:row>38</xdr:row>
      <xdr:rowOff>136006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15847"/>
          <a:ext cx="8382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100747</xdr:rowOff>
    </xdr:from>
    <xdr:to>
      <xdr:col>81</xdr:col>
      <xdr:colOff>50800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615847"/>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133428</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48528"/>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127457</xdr:rowOff>
    </xdr:from>
    <xdr:to>
      <xdr:col>71</xdr:col>
      <xdr:colOff>177800</xdr:colOff>
      <xdr:row>38</xdr:row>
      <xdr:rowOff>133428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42557"/>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85206</xdr:rowOff>
    </xdr:from>
    <xdr:to>
      <xdr:col>85</xdr:col>
      <xdr:colOff>177800</xdr:colOff>
      <xdr:row>39</xdr:row>
      <xdr:rowOff>15356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49947</xdr:rowOff>
    </xdr:from>
    <xdr:to>
      <xdr:col>81</xdr:col>
      <xdr:colOff>101600</xdr:colOff>
      <xdr:row>38</xdr:row>
      <xdr:rowOff>151547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168074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34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82628</xdr:rowOff>
    </xdr:from>
    <xdr:to>
      <xdr:col>72</xdr:col>
      <xdr:colOff>38100</xdr:colOff>
      <xdr:row>39</xdr:row>
      <xdr:rowOff>12778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3905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690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76657</xdr:rowOff>
    </xdr:from>
    <xdr:to>
      <xdr:col>67</xdr:col>
      <xdr:colOff>101600</xdr:colOff>
      <xdr:row>39</xdr:row>
      <xdr:rowOff>6807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169384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8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11243</xdr:rowOff>
    </xdr:from>
    <xdr:to>
      <xdr:col>85</xdr:col>
      <xdr:colOff>127000</xdr:colOff>
      <xdr:row>76</xdr:row>
      <xdr:rowOff>17872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04144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14574</xdr:rowOff>
    </xdr:from>
    <xdr:to>
      <xdr:col>81</xdr:col>
      <xdr:colOff>50800</xdr:colOff>
      <xdr:row>76</xdr:row>
      <xdr:rowOff>17872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044774"/>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14574</xdr:rowOff>
    </xdr:from>
    <xdr:to>
      <xdr:col>76</xdr:col>
      <xdr:colOff>114300</xdr:colOff>
      <xdr:row>76</xdr:row>
      <xdr:rowOff>27898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044774"/>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27898</xdr:rowOff>
    </xdr:from>
    <xdr:to>
      <xdr:col>71</xdr:col>
      <xdr:colOff>177800</xdr:colOff>
      <xdr:row>76</xdr:row>
      <xdr:rowOff>31034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58098"/>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131893</xdr:rowOff>
    </xdr:from>
    <xdr:to>
      <xdr:col>85</xdr:col>
      <xdr:colOff>177800</xdr:colOff>
      <xdr:row>76</xdr:row>
      <xdr:rowOff>62043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154770</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4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138523</xdr:rowOff>
    </xdr:from>
    <xdr:to>
      <xdr:col>81</xdr:col>
      <xdr:colOff>101600</xdr:colOff>
      <xdr:row>76</xdr:row>
      <xdr:rowOff>68672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997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85200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7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135224</xdr:rowOff>
    </xdr:from>
    <xdr:to>
      <xdr:col>76</xdr:col>
      <xdr:colOff>165100</xdr:colOff>
      <xdr:row>76</xdr:row>
      <xdr:rowOff>65374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81901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148548</xdr:rowOff>
    </xdr:from>
    <xdr:to>
      <xdr:col>72</xdr:col>
      <xdr:colOff>38100</xdr:colOff>
      <xdr:row>76</xdr:row>
      <xdr:rowOff>78698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95225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151684</xdr:rowOff>
    </xdr:from>
    <xdr:to>
      <xdr:col>67</xdr:col>
      <xdr:colOff>101600</xdr:colOff>
      <xdr:row>76</xdr:row>
      <xdr:rowOff>81834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98360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115537</xdr:rowOff>
    </xdr:from>
    <xdr:to>
      <xdr:col>85</xdr:col>
      <xdr:colOff>127000</xdr:colOff>
      <xdr:row>98</xdr:row>
      <xdr:rowOff>117132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917637"/>
          <a:ext cx="8382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115537</xdr:rowOff>
    </xdr:from>
    <xdr:to>
      <xdr:col>81</xdr:col>
      <xdr:colOff>50800</xdr:colOff>
      <xdr:row>98</xdr:row>
      <xdr:rowOff>116982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17637"/>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116982</xdr:rowOff>
    </xdr:from>
    <xdr:to>
      <xdr:col>76</xdr:col>
      <xdr:colOff>114300</xdr:colOff>
      <xdr:row>98</xdr:row>
      <xdr:rowOff>118894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19082"/>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118894</xdr:rowOff>
    </xdr:from>
    <xdr:to>
      <xdr:col>71</xdr:col>
      <xdr:colOff>177800</xdr:colOff>
      <xdr:row>98</xdr:row>
      <xdr:rowOff>124470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20994"/>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66332</xdr:rowOff>
    </xdr:from>
    <xdr:to>
      <xdr:col>85</xdr:col>
      <xdr:colOff>177800</xdr:colOff>
      <xdr:row>98</xdr:row>
      <xdr:rowOff>167932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64737</xdr:rowOff>
    </xdr:from>
    <xdr:to>
      <xdr:col>81</xdr:col>
      <xdr:colOff>101600</xdr:colOff>
      <xdr:row>98</xdr:row>
      <xdr:rowOff>166337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157464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5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66182</xdr:rowOff>
    </xdr:from>
    <xdr:to>
      <xdr:col>76</xdr:col>
      <xdr:colOff>165100</xdr:colOff>
      <xdr:row>98</xdr:row>
      <xdr:rowOff>167782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6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158909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68094</xdr:rowOff>
    </xdr:from>
    <xdr:to>
      <xdr:col>72</xdr:col>
      <xdr:colOff>38100</xdr:colOff>
      <xdr:row>98</xdr:row>
      <xdr:rowOff>169694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160821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73670</xdr:rowOff>
    </xdr:from>
    <xdr:to>
      <xdr:col>67</xdr:col>
      <xdr:colOff>101600</xdr:colOff>
      <xdr:row>99</xdr:row>
      <xdr:rowOff>3820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166397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18039</xdr:rowOff>
    </xdr:from>
    <xdr:to>
      <xdr:col>116</xdr:col>
      <xdr:colOff>63500</xdr:colOff>
      <xdr:row>58</xdr:row>
      <xdr:rowOff>18085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96213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18085</xdr:rowOff>
    </xdr:from>
    <xdr:to>
      <xdr:col>111</xdr:col>
      <xdr:colOff>177800</xdr:colOff>
      <xdr:row>58</xdr:row>
      <xdr:rowOff>18131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621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18131</xdr:rowOff>
    </xdr:from>
    <xdr:to>
      <xdr:col>107</xdr:col>
      <xdr:colOff>50800</xdr:colOff>
      <xdr:row>58</xdr:row>
      <xdr:rowOff>18999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6223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18999</xdr:rowOff>
    </xdr:from>
    <xdr:to>
      <xdr:col>102</xdr:col>
      <xdr:colOff>114300</xdr:colOff>
      <xdr:row>58</xdr:row>
      <xdr:rowOff>19136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96309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138689</xdr:rowOff>
    </xdr:from>
    <xdr:to>
      <xdr:col>116</xdr:col>
      <xdr:colOff>114300</xdr:colOff>
      <xdr:row>58</xdr:row>
      <xdr:rowOff>68839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98066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69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138735</xdr:rowOff>
    </xdr:from>
    <xdr:to>
      <xdr:col>112</xdr:col>
      <xdr:colOff>38100</xdr:colOff>
      <xdr:row>58</xdr:row>
      <xdr:rowOff>68885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85412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8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138781</xdr:rowOff>
    </xdr:from>
    <xdr:to>
      <xdr:col>107</xdr:col>
      <xdr:colOff>101600</xdr:colOff>
      <xdr:row>58</xdr:row>
      <xdr:rowOff>68931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85458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8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139649</xdr:rowOff>
    </xdr:from>
    <xdr:to>
      <xdr:col>102</xdr:col>
      <xdr:colOff>165100</xdr:colOff>
      <xdr:row>58</xdr:row>
      <xdr:rowOff>69799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86326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8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139786</xdr:rowOff>
    </xdr:from>
    <xdr:to>
      <xdr:col>98</xdr:col>
      <xdr:colOff>38100</xdr:colOff>
      <xdr:row>58</xdr:row>
      <xdr:rowOff>69936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86463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124772</xdr:rowOff>
    </xdr:from>
    <xdr:to>
      <xdr:col>116</xdr:col>
      <xdr:colOff>63500</xdr:colOff>
      <xdr:row>73</xdr:row>
      <xdr:rowOff>150513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640622"/>
          <a:ext cx="8382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150513</xdr:rowOff>
    </xdr:from>
    <xdr:to>
      <xdr:col>111</xdr:col>
      <xdr:colOff>177800</xdr:colOff>
      <xdr:row>74</xdr:row>
      <xdr:rowOff>17125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666363"/>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17125</xdr:rowOff>
    </xdr:from>
    <xdr:to>
      <xdr:col>107</xdr:col>
      <xdr:colOff>50800</xdr:colOff>
      <xdr:row>74</xdr:row>
      <xdr:rowOff>67988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704425"/>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67988</xdr:rowOff>
    </xdr:from>
    <xdr:to>
      <xdr:col>102</xdr:col>
      <xdr:colOff>114300</xdr:colOff>
      <xdr:row>75</xdr:row>
      <xdr:rowOff>48397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55288"/>
          <a:ext cx="889000" cy="1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73972</xdr:rowOff>
    </xdr:from>
    <xdr:to>
      <xdr:col>116</xdr:col>
      <xdr:colOff>114300</xdr:colOff>
      <xdr:row>74</xdr:row>
      <xdr:rowOff>4122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5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96849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44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99713</xdr:rowOff>
    </xdr:from>
    <xdr:to>
      <xdr:col>112</xdr:col>
      <xdr:colOff>38100</xdr:colOff>
      <xdr:row>74</xdr:row>
      <xdr:rowOff>29863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6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46390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3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137775</xdr:rowOff>
    </xdr:from>
    <xdr:to>
      <xdr:col>107</xdr:col>
      <xdr:colOff>101600</xdr:colOff>
      <xdr:row>74</xdr:row>
      <xdr:rowOff>67925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84452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4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17188</xdr:rowOff>
    </xdr:from>
    <xdr:to>
      <xdr:col>102</xdr:col>
      <xdr:colOff>165100</xdr:colOff>
      <xdr:row>74</xdr:row>
      <xdr:rowOff>118788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7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135315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169047</xdr:rowOff>
    </xdr:from>
    <xdr:to>
      <xdr:col>98</xdr:col>
      <xdr:colOff>38100</xdr:colOff>
      <xdr:row>75</xdr:row>
      <xdr:rowOff>99197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85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115724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3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大型事業の実施により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年度以降の普通建設事業費が</a:t>
          </a:r>
          <a:r>
            <a:rPr kumimoji="1" lang="ja-JP" altLang="en-US" sz="1100">
              <a:solidFill>
                <a:schemeClr val="dk1"/>
              </a:solidFill>
              <a:effectLst/>
              <a:latin typeface="+mn-lt"/>
              <a:ea typeface="+mn-ea"/>
              <a:cs typeface="+mn-cs"/>
            </a:rPr>
            <a:t>高くなって</a:t>
          </a:r>
          <a:r>
            <a:rPr kumimoji="1" lang="ja-JP" altLang="ja-JP" sz="1100">
              <a:solidFill>
                <a:schemeClr val="dk1"/>
              </a:solidFill>
              <a:effectLst/>
              <a:latin typeface="+mn-lt"/>
              <a:ea typeface="+mn-ea"/>
              <a:cs typeface="+mn-cs"/>
            </a:rPr>
            <a:t>おり、今後も同様の傾向が続く見込み。町民サービスを低下することなく財政運営を継続できるように努めているものの、施設の老朽化による維持補修費の増加や扶助費・繰出金も増加しており厳しい状況となっている。今後は公債費が増加する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28,563
28,452
216.75
13,492,322
13,089,049
167,844
6,938,480
12,344,129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31877</xdr:rowOff>
    </xdr:from>
    <xdr:to>
      <xdr:col>24</xdr:col>
      <xdr:colOff>63500</xdr:colOff>
      <xdr:row>33</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8972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33782</xdr:rowOff>
    </xdr:from>
    <xdr:to>
      <xdr:col>19</xdr:col>
      <xdr:colOff>177800</xdr:colOff>
      <xdr:row>33</xdr:row>
      <xdr:rowOff>31877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20182"/>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33782</xdr:rowOff>
    </xdr:from>
    <xdr:to>
      <xdr:col>15</xdr:col>
      <xdr:colOff>50800</xdr:colOff>
      <xdr:row>33</xdr:row>
      <xdr:rowOff>130937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20182"/>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97790</xdr:rowOff>
    </xdr:from>
    <xdr:to>
      <xdr:col>10</xdr:col>
      <xdr:colOff>114300</xdr:colOff>
      <xdr:row>33</xdr:row>
      <xdr:rowOff>130937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5564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155194</xdr:rowOff>
    </xdr:from>
    <xdr:to>
      <xdr:col>24</xdr:col>
      <xdr:colOff>114300</xdr:colOff>
      <xdr:row>33</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152527</xdr:rowOff>
    </xdr:from>
    <xdr:to>
      <xdr:col>20</xdr:col>
      <xdr:colOff>38100</xdr:colOff>
      <xdr:row>33</xdr:row>
      <xdr:rowOff>82677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99204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154432</xdr:rowOff>
    </xdr:from>
    <xdr:to>
      <xdr:col>15</xdr:col>
      <xdr:colOff>101600</xdr:colOff>
      <xdr:row>32</xdr:row>
      <xdr:rowOff>84582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101109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80137</xdr:rowOff>
    </xdr:from>
    <xdr:to>
      <xdr:col>10</xdr:col>
      <xdr:colOff>165100</xdr:colOff>
      <xdr:row>34</xdr:row>
      <xdr:rowOff>10287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46990</xdr:rowOff>
    </xdr:from>
    <xdr:to>
      <xdr:col>6</xdr:col>
      <xdr:colOff>38100</xdr:colOff>
      <xdr:row>33</xdr:row>
      <xdr:rowOff>148590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165117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139997</xdr:rowOff>
    </xdr:from>
    <xdr:to>
      <xdr:col>24</xdr:col>
      <xdr:colOff>63500</xdr:colOff>
      <xdr:row>58</xdr:row>
      <xdr:rowOff>146865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4097"/>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142055</xdr:rowOff>
    </xdr:from>
    <xdr:to>
      <xdr:col>19</xdr:col>
      <xdr:colOff>177800</xdr:colOff>
      <xdr:row>58</xdr:row>
      <xdr:rowOff>146865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86155"/>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142055</xdr:rowOff>
    </xdr:from>
    <xdr:to>
      <xdr:col>15</xdr:col>
      <xdr:colOff>50800</xdr:colOff>
      <xdr:row>58</xdr:row>
      <xdr:rowOff>157485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615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157485</xdr:rowOff>
    </xdr:from>
    <xdr:to>
      <xdr:col>10</xdr:col>
      <xdr:colOff>114300</xdr:colOff>
      <xdr:row>58</xdr:row>
      <xdr:rowOff>158510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1585"/>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89197</xdr:rowOff>
    </xdr:from>
    <xdr:to>
      <xdr:col>24</xdr:col>
      <xdr:colOff>114300</xdr:colOff>
      <xdr:row>59</xdr:row>
      <xdr:rowOff>19347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96065</xdr:rowOff>
    </xdr:from>
    <xdr:to>
      <xdr:col>20</xdr:col>
      <xdr:colOff>38100</xdr:colOff>
      <xdr:row>59</xdr:row>
      <xdr:rowOff>26215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17342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91255</xdr:rowOff>
    </xdr:from>
    <xdr:to>
      <xdr:col>15</xdr:col>
      <xdr:colOff>101600</xdr:colOff>
      <xdr:row>59</xdr:row>
      <xdr:rowOff>21405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12532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106685</xdr:rowOff>
    </xdr:from>
    <xdr:to>
      <xdr:col>10</xdr:col>
      <xdr:colOff>165100</xdr:colOff>
      <xdr:row>59</xdr:row>
      <xdr:rowOff>36835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27962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107710</xdr:rowOff>
    </xdr:from>
    <xdr:to>
      <xdr:col>6</xdr:col>
      <xdr:colOff>38100</xdr:colOff>
      <xdr:row>59</xdr:row>
      <xdr:rowOff>37860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28987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52642</xdr:rowOff>
    </xdr:from>
    <xdr:to>
      <xdr:col>24</xdr:col>
      <xdr:colOff>63500</xdr:colOff>
      <xdr:row>76</xdr:row>
      <xdr:rowOff>54420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82842"/>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52642</xdr:rowOff>
    </xdr:from>
    <xdr:to>
      <xdr:col>19</xdr:col>
      <xdr:colOff>177800</xdr:colOff>
      <xdr:row>77</xdr:row>
      <xdr:rowOff>12345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2842"/>
          <a:ext cx="889000" cy="1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12345</xdr:rowOff>
    </xdr:from>
    <xdr:to>
      <xdr:col>15</xdr:col>
      <xdr:colOff>50800</xdr:colOff>
      <xdr:row>77</xdr:row>
      <xdr:rowOff>49975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13995"/>
          <a:ext cx="889000" cy="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49975</xdr:rowOff>
    </xdr:from>
    <xdr:to>
      <xdr:col>10</xdr:col>
      <xdr:colOff>114300</xdr:colOff>
      <xdr:row>78</xdr:row>
      <xdr:rowOff>8992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51625"/>
          <a:ext cx="889000" cy="1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3620</xdr:rowOff>
    </xdr:from>
    <xdr:to>
      <xdr:col>24</xdr:col>
      <xdr:colOff>114300</xdr:colOff>
      <xdr:row>76</xdr:row>
      <xdr:rowOff>105220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26496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1842</xdr:rowOff>
    </xdr:from>
    <xdr:to>
      <xdr:col>20</xdr:col>
      <xdr:colOff>38100</xdr:colOff>
      <xdr:row>76</xdr:row>
      <xdr:rowOff>103442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119969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0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132995</xdr:rowOff>
    </xdr:from>
    <xdr:to>
      <xdr:col>15</xdr:col>
      <xdr:colOff>101600</xdr:colOff>
      <xdr:row>77</xdr:row>
      <xdr:rowOff>63145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79671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3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170625</xdr:rowOff>
    </xdr:from>
    <xdr:to>
      <xdr:col>10</xdr:col>
      <xdr:colOff>165100</xdr:colOff>
      <xdr:row>77</xdr:row>
      <xdr:rowOff>100775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117302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7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129642</xdr:rowOff>
    </xdr:from>
    <xdr:to>
      <xdr:col>6</xdr:col>
      <xdr:colOff>38100</xdr:colOff>
      <xdr:row>78</xdr:row>
      <xdr:rowOff>59792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50919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134905</xdr:rowOff>
    </xdr:from>
    <xdr:to>
      <xdr:col>24</xdr:col>
      <xdr:colOff>63500</xdr:colOff>
      <xdr:row>96</xdr:row>
      <xdr:rowOff>135271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94105"/>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135271</xdr:rowOff>
    </xdr:from>
    <xdr:to>
      <xdr:col>19</xdr:col>
      <xdr:colOff>177800</xdr:colOff>
      <xdr:row>96</xdr:row>
      <xdr:rowOff>147855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94471"/>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147855</xdr:rowOff>
    </xdr:from>
    <xdr:to>
      <xdr:col>15</xdr:col>
      <xdr:colOff>50800</xdr:colOff>
      <xdr:row>96</xdr:row>
      <xdr:rowOff>149644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07055"/>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149644</xdr:rowOff>
    </xdr:from>
    <xdr:to>
      <xdr:col>10</xdr:col>
      <xdr:colOff>114300</xdr:colOff>
      <xdr:row>96</xdr:row>
      <xdr:rowOff>163171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08844"/>
          <a:ext cx="8890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84105</xdr:rowOff>
    </xdr:from>
    <xdr:to>
      <xdr:col>24</xdr:col>
      <xdr:colOff>114300</xdr:colOff>
      <xdr:row>97</xdr:row>
      <xdr:rowOff>14255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106982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84471</xdr:rowOff>
    </xdr:from>
    <xdr:to>
      <xdr:col>20</xdr:col>
      <xdr:colOff>38100</xdr:colOff>
      <xdr:row>97</xdr:row>
      <xdr:rowOff>14621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31148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97055</xdr:rowOff>
    </xdr:from>
    <xdr:to>
      <xdr:col>15</xdr:col>
      <xdr:colOff>101600</xdr:colOff>
      <xdr:row>97</xdr:row>
      <xdr:rowOff>27205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43732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98844</xdr:rowOff>
    </xdr:from>
    <xdr:to>
      <xdr:col>10</xdr:col>
      <xdr:colOff>165100</xdr:colOff>
      <xdr:row>97</xdr:row>
      <xdr:rowOff>28994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45521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112371</xdr:rowOff>
    </xdr:from>
    <xdr:to>
      <xdr:col>6</xdr:col>
      <xdr:colOff>38100</xdr:colOff>
      <xdr:row>97</xdr:row>
      <xdr:rowOff>42521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59048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68453</xdr:rowOff>
    </xdr:from>
    <xdr:to>
      <xdr:col>55</xdr:col>
      <xdr:colOff>0</xdr:colOff>
      <xdr:row>35</xdr:row>
      <xdr:rowOff>109601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5897753"/>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37211</xdr:rowOff>
    </xdr:from>
    <xdr:to>
      <xdr:col>50</xdr:col>
      <xdr:colOff>114300</xdr:colOff>
      <xdr:row>34</xdr:row>
      <xdr:rowOff>68453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586651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1016</xdr:rowOff>
    </xdr:from>
    <xdr:to>
      <xdr:col>45</xdr:col>
      <xdr:colOff>177800</xdr:colOff>
      <xdr:row>34</xdr:row>
      <xdr:rowOff>37211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5658866"/>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48641</xdr:rowOff>
    </xdr:from>
    <xdr:to>
      <xdr:col>41</xdr:col>
      <xdr:colOff>50800</xdr:colOff>
      <xdr:row>33</xdr:row>
      <xdr:rowOff>1016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535041"/>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58801</xdr:rowOff>
    </xdr:from>
    <xdr:to>
      <xdr:col>55</xdr:col>
      <xdr:colOff>50800</xdr:colOff>
      <xdr:row>35</xdr:row>
      <xdr:rowOff>160401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81678</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9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17653</xdr:rowOff>
    </xdr:from>
    <xdr:to>
      <xdr:col>50</xdr:col>
      <xdr:colOff>165100</xdr:colOff>
      <xdr:row>34</xdr:row>
      <xdr:rowOff>119253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135780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62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157861</xdr:rowOff>
    </xdr:from>
    <xdr:to>
      <xdr:col>46</xdr:col>
      <xdr:colOff>38100</xdr:colOff>
      <xdr:row>34</xdr:row>
      <xdr:rowOff>88011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104538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59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121666</xdr:rowOff>
    </xdr:from>
    <xdr:to>
      <xdr:col>41</xdr:col>
      <xdr:colOff>101600</xdr:colOff>
      <xdr:row>33</xdr:row>
      <xdr:rowOff>51816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68343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169291</xdr:rowOff>
    </xdr:from>
    <xdr:to>
      <xdr:col>36</xdr:col>
      <xdr:colOff>165100</xdr:colOff>
      <xdr:row>32</xdr:row>
      <xdr:rowOff>99441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4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115968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86028</xdr:rowOff>
    </xdr:from>
    <xdr:to>
      <xdr:col>55</xdr:col>
      <xdr:colOff>0</xdr:colOff>
      <xdr:row>58</xdr:row>
      <xdr:rowOff>28927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58678"/>
          <a:ext cx="838200" cy="1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28927</xdr:rowOff>
    </xdr:from>
    <xdr:to>
      <xdr:col>50</xdr:col>
      <xdr:colOff>114300</xdr:colOff>
      <xdr:row>58</xdr:row>
      <xdr:rowOff>126016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73027"/>
          <a:ext cx="889000" cy="9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114962</xdr:rowOff>
    </xdr:from>
    <xdr:to>
      <xdr:col>45</xdr:col>
      <xdr:colOff>177800</xdr:colOff>
      <xdr:row>58</xdr:row>
      <xdr:rowOff>126016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59062"/>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100185</xdr:rowOff>
    </xdr:from>
    <xdr:to>
      <xdr:col>41</xdr:col>
      <xdr:colOff>50800</xdr:colOff>
      <xdr:row>58</xdr:row>
      <xdr:rowOff>114962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4285"/>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35228</xdr:rowOff>
    </xdr:from>
    <xdr:to>
      <xdr:col>55</xdr:col>
      <xdr:colOff>50800</xdr:colOff>
      <xdr:row>57</xdr:row>
      <xdr:rowOff>136828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58105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149577</xdr:rowOff>
    </xdr:from>
    <xdr:to>
      <xdr:col>50</xdr:col>
      <xdr:colOff>165100</xdr:colOff>
      <xdr:row>58</xdr:row>
      <xdr:rowOff>79727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96254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9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75216</xdr:rowOff>
    </xdr:from>
    <xdr:to>
      <xdr:col>46</xdr:col>
      <xdr:colOff>38100</xdr:colOff>
      <xdr:row>59</xdr:row>
      <xdr:rowOff>5366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167943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1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64162</xdr:rowOff>
    </xdr:from>
    <xdr:to>
      <xdr:col>41</xdr:col>
      <xdr:colOff>101600</xdr:colOff>
      <xdr:row>58</xdr:row>
      <xdr:rowOff>165762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156889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0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49385</xdr:rowOff>
    </xdr:from>
    <xdr:to>
      <xdr:col>36</xdr:col>
      <xdr:colOff>165100</xdr:colOff>
      <xdr:row>58</xdr:row>
      <xdr:rowOff>150985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142112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29400</xdr:rowOff>
    </xdr:from>
    <xdr:to>
      <xdr:col>55</xdr:col>
      <xdr:colOff>0</xdr:colOff>
      <xdr:row>77</xdr:row>
      <xdr:rowOff>39269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31050"/>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150864</xdr:rowOff>
    </xdr:from>
    <xdr:to>
      <xdr:col>50</xdr:col>
      <xdr:colOff>114300</xdr:colOff>
      <xdr:row>77</xdr:row>
      <xdr:rowOff>29400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181064"/>
          <a:ext cx="8890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150864</xdr:rowOff>
    </xdr:from>
    <xdr:to>
      <xdr:col>45</xdr:col>
      <xdr:colOff>177800</xdr:colOff>
      <xdr:row>78</xdr:row>
      <xdr:rowOff>18084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81064"/>
          <a:ext cx="889000" cy="2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18084</xdr:rowOff>
    </xdr:from>
    <xdr:to>
      <xdr:col>41</xdr:col>
      <xdr:colOff>50800</xdr:colOff>
      <xdr:row>78</xdr:row>
      <xdr:rowOff>52756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91184"/>
          <a:ext cx="8890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159919</xdr:rowOff>
    </xdr:from>
    <xdr:to>
      <xdr:col>55</xdr:col>
      <xdr:colOff>50800</xdr:colOff>
      <xdr:row>77</xdr:row>
      <xdr:rowOff>90069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11346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4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150050</xdr:rowOff>
    </xdr:from>
    <xdr:to>
      <xdr:col>50</xdr:col>
      <xdr:colOff>165100</xdr:colOff>
      <xdr:row>77</xdr:row>
      <xdr:rowOff>80200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96728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295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100064</xdr:rowOff>
    </xdr:from>
    <xdr:to>
      <xdr:col>46</xdr:col>
      <xdr:colOff>38100</xdr:colOff>
      <xdr:row>77</xdr:row>
      <xdr:rowOff>30214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46741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138734</xdr:rowOff>
    </xdr:from>
    <xdr:to>
      <xdr:col>41</xdr:col>
      <xdr:colOff>101600</xdr:colOff>
      <xdr:row>78</xdr:row>
      <xdr:rowOff>68884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60011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1956</xdr:rowOff>
    </xdr:from>
    <xdr:to>
      <xdr:col>36</xdr:col>
      <xdr:colOff>165100</xdr:colOff>
      <xdr:row>78</xdr:row>
      <xdr:rowOff>103556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94683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69838</xdr:rowOff>
    </xdr:from>
    <xdr:to>
      <xdr:col>55</xdr:col>
      <xdr:colOff>0</xdr:colOff>
      <xdr:row>94</xdr:row>
      <xdr:rowOff>69075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014688"/>
          <a:ext cx="838200" cy="17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35446</xdr:rowOff>
    </xdr:from>
    <xdr:to>
      <xdr:col>50</xdr:col>
      <xdr:colOff>114300</xdr:colOff>
      <xdr:row>94</xdr:row>
      <xdr:rowOff>69075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151746"/>
          <a:ext cx="889000" cy="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35446</xdr:rowOff>
    </xdr:from>
    <xdr:to>
      <xdr:col>45</xdr:col>
      <xdr:colOff>177800</xdr:colOff>
      <xdr:row>95</xdr:row>
      <xdr:rowOff>39688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151746"/>
          <a:ext cx="889000" cy="1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39688</xdr:rowOff>
    </xdr:from>
    <xdr:to>
      <xdr:col>41</xdr:col>
      <xdr:colOff>50800</xdr:colOff>
      <xdr:row>95</xdr:row>
      <xdr:rowOff>121069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27438"/>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19038</xdr:rowOff>
    </xdr:from>
    <xdr:to>
      <xdr:col>55</xdr:col>
      <xdr:colOff>50800</xdr:colOff>
      <xdr:row>93</xdr:row>
      <xdr:rowOff>120638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9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41915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81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18275</xdr:rowOff>
    </xdr:from>
    <xdr:to>
      <xdr:col>50</xdr:col>
      <xdr:colOff>165100</xdr:colOff>
      <xdr:row>94</xdr:row>
      <xdr:rowOff>119875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1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136402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9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156096</xdr:rowOff>
    </xdr:from>
    <xdr:to>
      <xdr:col>46</xdr:col>
      <xdr:colOff>38100</xdr:colOff>
      <xdr:row>94</xdr:row>
      <xdr:rowOff>86246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102773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87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160338</xdr:rowOff>
    </xdr:from>
    <xdr:to>
      <xdr:col>41</xdr:col>
      <xdr:colOff>101600</xdr:colOff>
      <xdr:row>95</xdr:row>
      <xdr:rowOff>90488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107015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70269</xdr:rowOff>
    </xdr:from>
    <xdr:to>
      <xdr:col>36</xdr:col>
      <xdr:colOff>165100</xdr:colOff>
      <xdr:row>96</xdr:row>
      <xdr:rowOff>419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109917</xdr:rowOff>
    </xdr:from>
    <xdr:to>
      <xdr:col>85</xdr:col>
      <xdr:colOff>127000</xdr:colOff>
      <xdr:row>38</xdr:row>
      <xdr:rowOff>42773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53567"/>
          <a:ext cx="838200" cy="1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25367</xdr:rowOff>
    </xdr:from>
    <xdr:to>
      <xdr:col>81</xdr:col>
      <xdr:colOff>50800</xdr:colOff>
      <xdr:row>38</xdr:row>
      <xdr:rowOff>42773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40467"/>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14492</xdr:rowOff>
    </xdr:from>
    <xdr:to>
      <xdr:col>76</xdr:col>
      <xdr:colOff>114300</xdr:colOff>
      <xdr:row>38</xdr:row>
      <xdr:rowOff>25367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29592"/>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744</xdr:rowOff>
    </xdr:from>
    <xdr:to>
      <xdr:col>71</xdr:col>
      <xdr:colOff>177800</xdr:colOff>
      <xdr:row>38</xdr:row>
      <xdr:rowOff>14492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15844"/>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59117</xdr:rowOff>
    </xdr:from>
    <xdr:to>
      <xdr:col>85</xdr:col>
      <xdr:colOff>177800</xdr:colOff>
      <xdr:row>37</xdr:row>
      <xdr:rowOff>160717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81994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163423</xdr:rowOff>
    </xdr:from>
    <xdr:to>
      <xdr:col>81</xdr:col>
      <xdr:colOff>101600</xdr:colOff>
      <xdr:row>38</xdr:row>
      <xdr:rowOff>93573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146017</xdr:rowOff>
    </xdr:from>
    <xdr:to>
      <xdr:col>76</xdr:col>
      <xdr:colOff>165100</xdr:colOff>
      <xdr:row>38</xdr:row>
      <xdr:rowOff>76167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92694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135143</xdr:rowOff>
    </xdr:from>
    <xdr:to>
      <xdr:col>72</xdr:col>
      <xdr:colOff>38100</xdr:colOff>
      <xdr:row>38</xdr:row>
      <xdr:rowOff>65292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87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81820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121394</xdr:rowOff>
    </xdr:from>
    <xdr:to>
      <xdr:col>67</xdr:col>
      <xdr:colOff>101600</xdr:colOff>
      <xdr:row>38</xdr:row>
      <xdr:rowOff>51544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68071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66335</xdr:rowOff>
    </xdr:from>
    <xdr:to>
      <xdr:col>85</xdr:col>
      <xdr:colOff>127000</xdr:colOff>
      <xdr:row>54</xdr:row>
      <xdr:rowOff>73112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324635"/>
          <a:ext cx="8382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66335</xdr:rowOff>
    </xdr:from>
    <xdr:to>
      <xdr:col>81</xdr:col>
      <xdr:colOff>50800</xdr:colOff>
      <xdr:row>54</xdr:row>
      <xdr:rowOff>77292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324635"/>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54775</xdr:rowOff>
    </xdr:from>
    <xdr:to>
      <xdr:col>76</xdr:col>
      <xdr:colOff>114300</xdr:colOff>
      <xdr:row>54</xdr:row>
      <xdr:rowOff>77292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141625"/>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54775</xdr:rowOff>
    </xdr:from>
    <xdr:to>
      <xdr:col>71</xdr:col>
      <xdr:colOff>177800</xdr:colOff>
      <xdr:row>58</xdr:row>
      <xdr:rowOff>104708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141625"/>
          <a:ext cx="889000" cy="90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22312</xdr:rowOff>
    </xdr:from>
    <xdr:to>
      <xdr:col>85</xdr:col>
      <xdr:colOff>177800</xdr:colOff>
      <xdr:row>54</xdr:row>
      <xdr:rowOff>123912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2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45189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1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15535</xdr:rowOff>
    </xdr:from>
    <xdr:to>
      <xdr:col>81</xdr:col>
      <xdr:colOff>101600</xdr:colOff>
      <xdr:row>54</xdr:row>
      <xdr:rowOff>117135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133662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26492</xdr:rowOff>
    </xdr:from>
    <xdr:to>
      <xdr:col>76</xdr:col>
      <xdr:colOff>165100</xdr:colOff>
      <xdr:row>54</xdr:row>
      <xdr:rowOff>128092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144619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6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3975</xdr:rowOff>
    </xdr:from>
    <xdr:to>
      <xdr:col>72</xdr:col>
      <xdr:colOff>38100</xdr:colOff>
      <xdr:row>53</xdr:row>
      <xdr:rowOff>105575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0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122102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8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53908</xdr:rowOff>
    </xdr:from>
    <xdr:to>
      <xdr:col>67</xdr:col>
      <xdr:colOff>101600</xdr:colOff>
      <xdr:row>58</xdr:row>
      <xdr:rowOff>155508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9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146635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100746</xdr:rowOff>
    </xdr:from>
    <xdr:to>
      <xdr:col>85</xdr:col>
      <xdr:colOff>127000</xdr:colOff>
      <xdr:row>78</xdr:row>
      <xdr:rowOff>136006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73846"/>
          <a:ext cx="8382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100746</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73846"/>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133428</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06528"/>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127456</xdr:rowOff>
    </xdr:from>
    <xdr:to>
      <xdr:col>71</xdr:col>
      <xdr:colOff>177800</xdr:colOff>
      <xdr:row>78</xdr:row>
      <xdr:rowOff>133428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00556"/>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85206</xdr:rowOff>
    </xdr:from>
    <xdr:to>
      <xdr:col>85</xdr:col>
      <xdr:colOff>177800</xdr:colOff>
      <xdr:row>79</xdr:row>
      <xdr:rowOff>15356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49946</xdr:rowOff>
    </xdr:from>
    <xdr:to>
      <xdr:col>81</xdr:col>
      <xdr:colOff>101600</xdr:colOff>
      <xdr:row>78</xdr:row>
      <xdr:rowOff>151546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168073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82628</xdr:rowOff>
    </xdr:from>
    <xdr:to>
      <xdr:col>72</xdr:col>
      <xdr:colOff>38100</xdr:colOff>
      <xdr:row>79</xdr:row>
      <xdr:rowOff>12778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3905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48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76656</xdr:rowOff>
    </xdr:from>
    <xdr:to>
      <xdr:col>67</xdr:col>
      <xdr:colOff>101600</xdr:colOff>
      <xdr:row>79</xdr:row>
      <xdr:rowOff>6806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169383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4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11243</xdr:rowOff>
    </xdr:from>
    <xdr:to>
      <xdr:col>85</xdr:col>
      <xdr:colOff>127000</xdr:colOff>
      <xdr:row>96</xdr:row>
      <xdr:rowOff>17872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7044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14574</xdr:rowOff>
    </xdr:from>
    <xdr:to>
      <xdr:col>81</xdr:col>
      <xdr:colOff>50800</xdr:colOff>
      <xdr:row>96</xdr:row>
      <xdr:rowOff>17872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73774"/>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14574</xdr:rowOff>
    </xdr:from>
    <xdr:to>
      <xdr:col>76</xdr:col>
      <xdr:colOff>114300</xdr:colOff>
      <xdr:row>96</xdr:row>
      <xdr:rowOff>27898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73774"/>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27898</xdr:rowOff>
    </xdr:from>
    <xdr:to>
      <xdr:col>71</xdr:col>
      <xdr:colOff>177800</xdr:colOff>
      <xdr:row>96</xdr:row>
      <xdr:rowOff>31034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87098"/>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131893</xdr:rowOff>
    </xdr:from>
    <xdr:to>
      <xdr:col>85</xdr:col>
      <xdr:colOff>177800</xdr:colOff>
      <xdr:row>96</xdr:row>
      <xdr:rowOff>62043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154770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138522</xdr:rowOff>
    </xdr:from>
    <xdr:to>
      <xdr:col>81</xdr:col>
      <xdr:colOff>101600</xdr:colOff>
      <xdr:row>96</xdr:row>
      <xdr:rowOff>68672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85199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2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135224</xdr:rowOff>
    </xdr:from>
    <xdr:to>
      <xdr:col>76</xdr:col>
      <xdr:colOff>165100</xdr:colOff>
      <xdr:row>96</xdr:row>
      <xdr:rowOff>65374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81901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148548</xdr:rowOff>
    </xdr:from>
    <xdr:to>
      <xdr:col>72</xdr:col>
      <xdr:colOff>38100</xdr:colOff>
      <xdr:row>96</xdr:row>
      <xdr:rowOff>78698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95225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2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151684</xdr:rowOff>
    </xdr:from>
    <xdr:to>
      <xdr:col>67</xdr:col>
      <xdr:colOff>101600</xdr:colOff>
      <xdr:row>96</xdr:row>
      <xdr:rowOff>81834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98361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2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年度以降、教育費・土木費が類似団体平均を上回っているが、大型事業の実施による。その他では労働費が類似団体平均と比較し高い傾向が続いているが、冬季の就労対策事業による。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財政調整基金残高としては、</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年度決算時で</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億円である。</a:t>
          </a:r>
          <a:endParaRPr lang="ja-JP" altLang="ja-JP" sz="1400">
            <a:effectLst/>
          </a:endParaRPr>
        </a:p>
        <a:p>
          <a:r>
            <a:rPr lang="ja-JP" altLang="ja-JP" sz="1100">
              <a:solidFill>
                <a:schemeClr val="dk1"/>
              </a:solidFill>
              <a:effectLst/>
              <a:latin typeface="+mn-lt"/>
              <a:ea typeface="+mn-ea"/>
              <a:cs typeface="+mn-cs"/>
            </a:rPr>
            <a:t>　実質収支額における標準財政規模比については、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％で推移している。</a:t>
          </a:r>
          <a:endParaRPr lang="ja-JP" altLang="ja-JP" sz="1400">
            <a:effectLst/>
          </a:endParaRPr>
        </a:p>
        <a:p>
          <a:r>
            <a:rPr lang="ja-JP" altLang="ja-JP" sz="1100">
              <a:solidFill>
                <a:schemeClr val="dk1"/>
              </a:solidFill>
              <a:effectLst/>
              <a:latin typeface="+mn-lt"/>
              <a:ea typeface="+mn-ea"/>
              <a:cs typeface="+mn-cs"/>
            </a:rPr>
            <a:t>　実質単年度収支における標準財政規模比ついては、</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年度は単年収支が約</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百万円の赤字であったため△</a:t>
          </a:r>
          <a:r>
            <a:rPr lang="en-US" altLang="ja-JP" sz="1100">
              <a:solidFill>
                <a:schemeClr val="dk1"/>
              </a:solidFill>
              <a:effectLst/>
              <a:latin typeface="+mn-lt"/>
              <a:ea typeface="+mn-ea"/>
              <a:cs typeface="+mn-cs"/>
            </a:rPr>
            <a:t>0.13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年度は単年度収支が約</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百万円の赤字であったため△</a:t>
          </a:r>
          <a:r>
            <a:rPr lang="en-US" altLang="ja-JP" sz="1100">
              <a:solidFill>
                <a:schemeClr val="dk1"/>
              </a:solidFill>
              <a:effectLst/>
              <a:latin typeface="+mn-lt"/>
              <a:ea typeface="+mn-ea"/>
              <a:cs typeface="+mn-cs"/>
            </a:rPr>
            <a:t>1.75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年度は単年度収支が約</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百万円の赤字であったため△</a:t>
          </a:r>
          <a:r>
            <a:rPr lang="en-US" altLang="ja-JP" sz="1100">
              <a:solidFill>
                <a:schemeClr val="dk1"/>
              </a:solidFill>
              <a:effectLst/>
              <a:latin typeface="+mn-lt"/>
              <a:ea typeface="+mn-ea"/>
              <a:cs typeface="+mn-cs"/>
            </a:rPr>
            <a:t>3.40</a:t>
          </a:r>
          <a:r>
            <a:rPr lang="ja-JP" altLang="ja-JP" sz="1100">
              <a:solidFill>
                <a:schemeClr val="dk1"/>
              </a:solidFill>
              <a:effectLst/>
              <a:latin typeface="+mn-lt"/>
              <a:ea typeface="+mn-ea"/>
              <a:cs typeface="+mn-cs"/>
            </a:rPr>
            <a:t>となっているが、</a:t>
          </a:r>
          <a:r>
            <a:rPr lang="ja-JP" altLang="en-US" sz="1100">
              <a:solidFill>
                <a:schemeClr val="dk1"/>
              </a:solidFill>
              <a:effectLst/>
              <a:latin typeface="+mn-lt"/>
              <a:ea typeface="+mn-ea"/>
              <a:cs typeface="+mn-cs"/>
            </a:rPr>
            <a:t>いずれ</a:t>
          </a:r>
          <a:r>
            <a:rPr lang="ja-JP" altLang="ja-JP" sz="1100">
              <a:solidFill>
                <a:schemeClr val="dk1"/>
              </a:solidFill>
              <a:effectLst/>
              <a:latin typeface="+mn-lt"/>
              <a:ea typeface="+mn-ea"/>
              <a:cs typeface="+mn-cs"/>
            </a:rPr>
            <a:t>も財政調整基金を取り崩</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ことによる。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連結実質赤字比率については、これまで赤字額が計上されたことはなく、毎年度黒字額の計上が続いている。</a:t>
          </a:r>
          <a:endParaRPr lang="ja-JP" altLang="ja-JP" sz="1400">
            <a:effectLst/>
          </a:endParaRPr>
        </a:p>
        <a:p>
          <a:r>
            <a:rPr lang="ja-JP" altLang="ja-JP" sz="1100">
              <a:solidFill>
                <a:schemeClr val="dk1"/>
              </a:solidFill>
              <a:effectLst/>
              <a:latin typeface="+mn-lt"/>
              <a:ea typeface="+mn-ea"/>
              <a:cs typeface="+mn-cs"/>
            </a:rPr>
            <a:t>　また各会計の状況においては、国民健康保険特別会計が</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年度以降赤字となったが、その他の会計は標準財政規模比の数値に増減があるものの赤字額が計上されたことはない。</a:t>
          </a:r>
          <a:endParaRPr lang="ja-JP" altLang="ja-JP" sz="1400">
            <a:effectLst/>
          </a:endParaRPr>
        </a:p>
        <a:p>
          <a:r>
            <a:rPr lang="ja-JP" altLang="ja-JP" sz="1100">
              <a:solidFill>
                <a:schemeClr val="dk1"/>
              </a:solidFill>
              <a:effectLst/>
              <a:latin typeface="+mn-lt"/>
              <a:ea typeface="+mn-ea"/>
              <a:cs typeface="+mn-cs"/>
            </a:rPr>
            <a:t>　今後も黒字計上が続くよう、各会計において適正な財政執行に努めてまいりたい。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13492322</v>
      </c>
      <c r="BO4" s="410"/>
      <c r="BP4" s="410"/>
      <c r="BQ4" s="410"/>
      <c r="BR4" s="410"/>
      <c r="BS4" s="410"/>
      <c r="BT4" s="410"/>
      <c r="BU4" s="411"/>
      <c r="BV4" s="409">
        <v>12906248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2.4</v>
      </c>
      <c r="CU4" s="416"/>
      <c r="CV4" s="416"/>
      <c r="CW4" s="416"/>
      <c r="CX4" s="416"/>
      <c r="CY4" s="416"/>
      <c r="CZ4" s="416"/>
      <c r="DA4" s="417"/>
      <c r="DB4" s="415">
        <v>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13089049</v>
      </c>
      <c r="BO5" s="447"/>
      <c r="BP5" s="447"/>
      <c r="BQ5" s="447"/>
      <c r="BR5" s="447"/>
      <c r="BS5" s="447"/>
      <c r="BT5" s="447"/>
      <c r="BU5" s="448"/>
      <c r="BV5" s="446">
        <v>12494803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94.6</v>
      </c>
      <c r="CU5" s="444"/>
      <c r="CV5" s="444"/>
      <c r="CW5" s="444"/>
      <c r="CX5" s="444"/>
      <c r="CY5" s="444"/>
      <c r="CZ5" s="444"/>
      <c r="DA5" s="445"/>
      <c r="DB5" s="443">
        <v>94.3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403273</v>
      </c>
      <c r="BO6" s="447"/>
      <c r="BP6" s="447"/>
      <c r="BQ6" s="447"/>
      <c r="BR6" s="447"/>
      <c r="BS6" s="447"/>
      <c r="BT6" s="447"/>
      <c r="BU6" s="448"/>
      <c r="BV6" s="446">
        <v>411445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99.7</v>
      </c>
      <c r="CU6" s="484"/>
      <c r="CV6" s="484"/>
      <c r="CW6" s="484"/>
      <c r="CX6" s="484"/>
      <c r="CY6" s="484"/>
      <c r="CZ6" s="484"/>
      <c r="DA6" s="485"/>
      <c r="DB6" s="483">
        <v>99.2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235429</v>
      </c>
      <c r="BO7" s="447"/>
      <c r="BP7" s="447"/>
      <c r="BQ7" s="447"/>
      <c r="BR7" s="447"/>
      <c r="BS7" s="447"/>
      <c r="BT7" s="447"/>
      <c r="BU7" s="448"/>
      <c r="BV7" s="446">
        <v>207359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6938480</v>
      </c>
      <c r="CU7" s="447"/>
      <c r="CV7" s="447"/>
      <c r="CW7" s="447"/>
      <c r="CX7" s="447"/>
      <c r="CY7" s="447"/>
      <c r="CZ7" s="447"/>
      <c r="DA7" s="448"/>
      <c r="DB7" s="446">
        <v>6853393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167844</v>
      </c>
      <c r="BO8" s="447"/>
      <c r="BP8" s="447"/>
      <c r="BQ8" s="447"/>
      <c r="BR8" s="447"/>
      <c r="BS8" s="447"/>
      <c r="BT8" s="447"/>
      <c r="BU8" s="448"/>
      <c r="BV8" s="446">
        <v>204086</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0.46</v>
      </c>
      <c r="CU8" s="487"/>
      <c r="CV8" s="487"/>
      <c r="CW8" s="487"/>
      <c r="CX8" s="487"/>
      <c r="CY8" s="487"/>
      <c r="CZ8" s="487"/>
      <c r="DA8" s="488"/>
      <c r="DB8" s="486">
        <v>0.44</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28120</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-36242</v>
      </c>
      <c r="BO9" s="447"/>
      <c r="BP9" s="447"/>
      <c r="BQ9" s="447"/>
      <c r="BR9" s="447"/>
      <c r="BS9" s="447"/>
      <c r="BT9" s="447"/>
      <c r="BU9" s="448"/>
      <c r="BV9" s="446">
        <v>-19912</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11.7</v>
      </c>
      <c r="CU9" s="444"/>
      <c r="CV9" s="444"/>
      <c r="CW9" s="444"/>
      <c r="CX9" s="444"/>
      <c r="CY9" s="444"/>
      <c r="CZ9" s="444"/>
      <c r="DA9" s="445"/>
      <c r="DB9" s="443">
        <v>11.9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28463</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120000</v>
      </c>
      <c r="BO10" s="447"/>
      <c r="BP10" s="447"/>
      <c r="BQ10" s="447"/>
      <c r="BR10" s="447"/>
      <c r="BS10" s="447"/>
      <c r="BT10" s="447"/>
      <c r="BU10" s="448"/>
      <c r="BV10" s="446">
        <v>130000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28563</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96</v>
      </c>
      <c r="AV12" s="479"/>
      <c r="AW12" s="479"/>
      <c r="AX12" s="479"/>
      <c r="AY12" s="480" t="s">
        <v>128</v>
      </c>
      <c r="AZ12" s="481"/>
      <c r="BA12" s="481"/>
      <c r="BB12" s="481"/>
      <c r="BC12" s="481"/>
      <c r="BD12" s="481"/>
      <c r="BE12" s="481"/>
      <c r="BF12" s="481"/>
      <c r="BG12" s="481"/>
      <c r="BH12" s="481"/>
      <c r="BI12" s="481"/>
      <c r="BJ12" s="481"/>
      <c r="BK12" s="481"/>
      <c r="BL12" s="481"/>
      <c r="BM12" s="482"/>
      <c r="BN12" s="446">
        <v>320000</v>
      </c>
      <c r="BO12" s="447"/>
      <c r="BP12" s="447"/>
      <c r="BQ12" s="447"/>
      <c r="BR12" s="447"/>
      <c r="BS12" s="447"/>
      <c r="BT12" s="447"/>
      <c r="BU12" s="448"/>
      <c r="BV12" s="446">
        <v>230000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28452</v>
      </c>
      <c r="S13" s="528"/>
      <c r="T13" s="528"/>
      <c r="U13" s="528"/>
      <c r="V13" s="529"/>
      <c r="W13" s="462" t="s">
        <v>131</v>
      </c>
      <c r="X13" s="463"/>
      <c r="Y13" s="463"/>
      <c r="Z13" s="463"/>
      <c r="AA13" s="463"/>
      <c r="AB13" s="453"/>
      <c r="AC13" s="497">
        <v>1256</v>
      </c>
      <c r="AD13" s="498"/>
      <c r="AE13" s="498"/>
      <c r="AF13" s="498"/>
      <c r="AG13" s="537"/>
      <c r="AH13" s="497">
        <v>1235</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-236242</v>
      </c>
      <c r="BO13" s="447"/>
      <c r="BP13" s="447"/>
      <c r="BQ13" s="447"/>
      <c r="BR13" s="447"/>
      <c r="BS13" s="447"/>
      <c r="BT13" s="447"/>
      <c r="BU13" s="448"/>
      <c r="BV13" s="446">
        <v>-119912</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9.8000000000000007</v>
      </c>
      <c r="CU13" s="444"/>
      <c r="CV13" s="444"/>
      <c r="CW13" s="444"/>
      <c r="CX13" s="444"/>
      <c r="CY13" s="444"/>
      <c r="CZ13" s="444"/>
      <c r="DA13" s="445"/>
      <c r="DB13" s="443">
        <v>8.9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28574</v>
      </c>
      <c r="S14" s="528"/>
      <c r="T14" s="528"/>
      <c r="U14" s="528"/>
      <c r="V14" s="529"/>
      <c r="W14" s="436"/>
      <c r="X14" s="437"/>
      <c r="Y14" s="437"/>
      <c r="Z14" s="437"/>
      <c r="AA14" s="437"/>
      <c r="AB14" s="426"/>
      <c r="AC14" s="530">
        <v>10.4</v>
      </c>
      <c r="AD14" s="531"/>
      <c r="AE14" s="531"/>
      <c r="AF14" s="531"/>
      <c r="AG14" s="532"/>
      <c r="AH14" s="530">
        <v>10.4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60.7</v>
      </c>
      <c r="CU14" s="542"/>
      <c r="CV14" s="542"/>
      <c r="CW14" s="542"/>
      <c r="CX14" s="542"/>
      <c r="CY14" s="542"/>
      <c r="CZ14" s="542"/>
      <c r="DA14" s="543"/>
      <c r="DB14" s="541">
        <v>55.4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28492</v>
      </c>
      <c r="S15" s="528"/>
      <c r="T15" s="528"/>
      <c r="U15" s="528"/>
      <c r="V15" s="529"/>
      <c r="W15" s="462" t="s">
        <v>138</v>
      </c>
      <c r="X15" s="463"/>
      <c r="Y15" s="463"/>
      <c r="Z15" s="463"/>
      <c r="AA15" s="463"/>
      <c r="AB15" s="453"/>
      <c r="AC15" s="497">
        <v>2443</v>
      </c>
      <c r="AD15" s="498"/>
      <c r="AE15" s="498"/>
      <c r="AF15" s="498"/>
      <c r="AG15" s="537"/>
      <c r="AH15" s="497">
        <v>2499</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2816372</v>
      </c>
      <c r="BO15" s="410"/>
      <c r="BP15" s="410"/>
      <c r="BQ15" s="410"/>
      <c r="BR15" s="410"/>
      <c r="BS15" s="410"/>
      <c r="BT15" s="410"/>
      <c r="BU15" s="411"/>
      <c r="BV15" s="409">
        <v>2689498</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20.3</v>
      </c>
      <c r="AD16" s="531"/>
      <c r="AE16" s="531"/>
      <c r="AF16" s="531"/>
      <c r="AG16" s="532"/>
      <c r="AH16" s="530">
        <v>21.1</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5843162</v>
      </c>
      <c r="BO16" s="447"/>
      <c r="BP16" s="447"/>
      <c r="BQ16" s="447"/>
      <c r="BR16" s="447"/>
      <c r="BS16" s="447"/>
      <c r="BT16" s="447"/>
      <c r="BU16" s="448"/>
      <c r="BV16" s="446">
        <v>5812189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8354</v>
      </c>
      <c r="AD17" s="498"/>
      <c r="AE17" s="498"/>
      <c r="AF17" s="498"/>
      <c r="AG17" s="537"/>
      <c r="AH17" s="497">
        <v>8127</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3557511</v>
      </c>
      <c r="BO17" s="447"/>
      <c r="BP17" s="447"/>
      <c r="BQ17" s="447"/>
      <c r="BR17" s="447"/>
      <c r="BS17" s="447"/>
      <c r="BT17" s="447"/>
      <c r="BU17" s="448"/>
      <c r="BV17" s="446">
        <v>3386522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216.75</v>
      </c>
      <c r="M18" s="559"/>
      <c r="N18" s="559"/>
      <c r="O18" s="559"/>
      <c r="P18" s="559"/>
      <c r="Q18" s="559"/>
      <c r="R18" s="560"/>
      <c r="S18" s="560"/>
      <c r="T18" s="560"/>
      <c r="U18" s="560"/>
      <c r="V18" s="561"/>
      <c r="W18" s="464"/>
      <c r="X18" s="465"/>
      <c r="Y18" s="465"/>
      <c r="Z18" s="465"/>
      <c r="AA18" s="465"/>
      <c r="AB18" s="456"/>
      <c r="AC18" s="562">
        <v>69.3</v>
      </c>
      <c r="AD18" s="563"/>
      <c r="AE18" s="563"/>
      <c r="AF18" s="563"/>
      <c r="AG18" s="564"/>
      <c r="AH18" s="562">
        <v>68.5</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6666679</v>
      </c>
      <c r="BO18" s="447"/>
      <c r="BP18" s="447"/>
      <c r="BQ18" s="447"/>
      <c r="BR18" s="447"/>
      <c r="BS18" s="447"/>
      <c r="BT18" s="447"/>
      <c r="BU18" s="448"/>
      <c r="BV18" s="446">
        <v>6489473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130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8220241</v>
      </c>
      <c r="BO19" s="447"/>
      <c r="BP19" s="447"/>
      <c r="BQ19" s="447"/>
      <c r="BR19" s="447"/>
      <c r="BS19" s="447"/>
      <c r="BT19" s="447"/>
      <c r="BU19" s="448"/>
      <c r="BV19" s="446">
        <v>7913695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11141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12344129</v>
      </c>
      <c r="BO23" s="447"/>
      <c r="BP23" s="447"/>
      <c r="BQ23" s="447"/>
      <c r="BR23" s="447"/>
      <c r="BS23" s="447"/>
      <c r="BT23" s="447"/>
      <c r="BU23" s="448"/>
      <c r="BV23" s="446">
        <v>11400910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7980</v>
      </c>
      <c r="R24" s="498"/>
      <c r="S24" s="498"/>
      <c r="T24" s="498"/>
      <c r="U24" s="498"/>
      <c r="V24" s="537"/>
      <c r="W24" s="596"/>
      <c r="X24" s="584"/>
      <c r="Y24" s="585"/>
      <c r="Z24" s="496" t="s">
        <v>162</v>
      </c>
      <c r="AA24" s="476"/>
      <c r="AB24" s="476"/>
      <c r="AC24" s="476"/>
      <c r="AD24" s="476"/>
      <c r="AE24" s="476"/>
      <c r="AF24" s="476"/>
      <c r="AG24" s="477"/>
      <c r="AH24" s="497">
        <v>152</v>
      </c>
      <c r="AI24" s="498"/>
      <c r="AJ24" s="498"/>
      <c r="AK24" s="498"/>
      <c r="AL24" s="537"/>
      <c r="AM24" s="497">
        <v>438824</v>
      </c>
      <c r="AN24" s="498"/>
      <c r="AO24" s="498"/>
      <c r="AP24" s="498"/>
      <c r="AQ24" s="498"/>
      <c r="AR24" s="537"/>
      <c r="AS24" s="497">
        <v>2887</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6735637</v>
      </c>
      <c r="BO24" s="447"/>
      <c r="BP24" s="447"/>
      <c r="BQ24" s="447"/>
      <c r="BR24" s="447"/>
      <c r="BS24" s="447"/>
      <c r="BT24" s="447"/>
      <c r="BU24" s="448"/>
      <c r="BV24" s="446">
        <v>6379977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6713</v>
      </c>
      <c r="R25" s="498"/>
      <c r="S25" s="498"/>
      <c r="T25" s="498"/>
      <c r="U25" s="498"/>
      <c r="V25" s="537"/>
      <c r="W25" s="596"/>
      <c r="X25" s="584"/>
      <c r="Y25" s="585"/>
      <c r="Z25" s="496" t="s">
        <v>165</v>
      </c>
      <c r="AA25" s="476"/>
      <c r="AB25" s="476"/>
      <c r="AC25" s="476"/>
      <c r="AD25" s="476"/>
      <c r="AE25" s="476"/>
      <c r="AF25" s="476"/>
      <c r="AG25" s="477"/>
      <c r="AH25" s="497" t="s">
        <v>122</v>
      </c>
      <c r="AI25" s="498"/>
      <c r="AJ25" s="498"/>
      <c r="AK25" s="498"/>
      <c r="AL25" s="537"/>
      <c r="AM25" s="497" t="s">
        <v>122</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645760</v>
      </c>
      <c r="BO25" s="410"/>
      <c r="BP25" s="410"/>
      <c r="BQ25" s="410"/>
      <c r="BR25" s="410"/>
      <c r="BS25" s="410"/>
      <c r="BT25" s="410"/>
      <c r="BU25" s="411"/>
      <c r="BV25" s="409">
        <v>533129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6450</v>
      </c>
      <c r="R26" s="498"/>
      <c r="S26" s="498"/>
      <c r="T26" s="498"/>
      <c r="U26" s="498"/>
      <c r="V26" s="537"/>
      <c r="W26" s="596"/>
      <c r="X26" s="584"/>
      <c r="Y26" s="585"/>
      <c r="Z26" s="496" t="s">
        <v>169</v>
      </c>
      <c r="AA26" s="606"/>
      <c r="AB26" s="606"/>
      <c r="AC26" s="606"/>
      <c r="AD26" s="606"/>
      <c r="AE26" s="606"/>
      <c r="AF26" s="606"/>
      <c r="AG26" s="607"/>
      <c r="AH26" s="497">
        <v>4</v>
      </c>
      <c r="AI26" s="498"/>
      <c r="AJ26" s="498"/>
      <c r="AK26" s="498"/>
      <c r="AL26" s="537"/>
      <c r="AM26" s="497">
        <v>13760</v>
      </c>
      <c r="AN26" s="498"/>
      <c r="AO26" s="498"/>
      <c r="AP26" s="498"/>
      <c r="AQ26" s="498"/>
      <c r="AR26" s="537"/>
      <c r="AS26" s="497">
        <v>3440</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3300</v>
      </c>
      <c r="R27" s="498"/>
      <c r="S27" s="498"/>
      <c r="T27" s="498"/>
      <c r="U27" s="498"/>
      <c r="V27" s="537"/>
      <c r="W27" s="596"/>
      <c r="X27" s="584"/>
      <c r="Y27" s="585"/>
      <c r="Z27" s="496" t="s">
        <v>172</v>
      </c>
      <c r="AA27" s="476"/>
      <c r="AB27" s="476"/>
      <c r="AC27" s="476"/>
      <c r="AD27" s="476"/>
      <c r="AE27" s="476"/>
      <c r="AF27" s="476"/>
      <c r="AG27" s="477"/>
      <c r="AH27" s="497" t="s">
        <v>122</v>
      </c>
      <c r="AI27" s="498"/>
      <c r="AJ27" s="498"/>
      <c r="AK27" s="498"/>
      <c r="AL27" s="537"/>
      <c r="AM27" s="497" t="s">
        <v>122</v>
      </c>
      <c r="AN27" s="498"/>
      <c r="AO27" s="498"/>
      <c r="AP27" s="498"/>
      <c r="AQ27" s="498"/>
      <c r="AR27" s="537"/>
      <c r="AS27" s="497" t="s">
        <v>122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95750</v>
      </c>
      <c r="BO27" s="620"/>
      <c r="BP27" s="620"/>
      <c r="BQ27" s="620"/>
      <c r="BR27" s="620"/>
      <c r="BS27" s="620"/>
      <c r="BT27" s="620"/>
      <c r="BU27" s="621"/>
      <c r="BV27" s="619">
        <v>90050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2600</v>
      </c>
      <c r="R28" s="498"/>
      <c r="S28" s="498"/>
      <c r="T28" s="498"/>
      <c r="U28" s="498"/>
      <c r="V28" s="537"/>
      <c r="W28" s="596"/>
      <c r="X28" s="584"/>
      <c r="Y28" s="585"/>
      <c r="Z28" s="496" t="s">
        <v>175</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708000</v>
      </c>
      <c r="BO28" s="410"/>
      <c r="BP28" s="410"/>
      <c r="BQ28" s="410"/>
      <c r="BR28" s="410"/>
      <c r="BS28" s="410"/>
      <c r="BT28" s="410"/>
      <c r="BU28" s="411"/>
      <c r="BV28" s="409">
        <v>908000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16</v>
      </c>
      <c r="M29" s="498"/>
      <c r="N29" s="498"/>
      <c r="O29" s="498"/>
      <c r="P29" s="537"/>
      <c r="Q29" s="497">
        <v>2300</v>
      </c>
      <c r="R29" s="498"/>
      <c r="S29" s="498"/>
      <c r="T29" s="498"/>
      <c r="U29" s="498"/>
      <c r="V29" s="537"/>
      <c r="W29" s="597"/>
      <c r="X29" s="598"/>
      <c r="Y29" s="599"/>
      <c r="Z29" s="496" t="s">
        <v>178</v>
      </c>
      <c r="AA29" s="476"/>
      <c r="AB29" s="476"/>
      <c r="AC29" s="476"/>
      <c r="AD29" s="476"/>
      <c r="AE29" s="476"/>
      <c r="AF29" s="476"/>
      <c r="AG29" s="477"/>
      <c r="AH29" s="497">
        <v>152</v>
      </c>
      <c r="AI29" s="498"/>
      <c r="AJ29" s="498"/>
      <c r="AK29" s="498"/>
      <c r="AL29" s="537"/>
      <c r="AM29" s="497">
        <v>438824</v>
      </c>
      <c r="AN29" s="498"/>
      <c r="AO29" s="498"/>
      <c r="AP29" s="498"/>
      <c r="AQ29" s="498"/>
      <c r="AR29" s="537"/>
      <c r="AS29" s="497">
        <v>2887</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181000</v>
      </c>
      <c r="BO29" s="447"/>
      <c r="BP29" s="447"/>
      <c r="BQ29" s="447"/>
      <c r="BR29" s="447"/>
      <c r="BS29" s="447"/>
      <c r="BT29" s="447"/>
      <c r="BU29" s="448"/>
      <c r="BV29" s="446">
        <v>376000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660792</v>
      </c>
      <c r="BO30" s="620"/>
      <c r="BP30" s="620"/>
      <c r="BQ30" s="620"/>
      <c r="BR30" s="620"/>
      <c r="BS30" s="620"/>
      <c r="BT30" s="620"/>
      <c r="BU30" s="621"/>
      <c r="BV30" s="619">
        <v>845649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188</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189</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南渡島衛生施設組合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北海道大沼国際交流協会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土地造成事業特別会計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函館圏公立大学広域連合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渡島・檜山地方税滞納整理機構</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南渡島消防事務組合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渡島廃棄物処理広域連合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函館湾流域下水道事務組合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iRG/Yi4+c9ndiYHCzuL9QAeI41F8uBlLK/CzEr3l7MchVe3pPsO3UxsKGKxqUWRF1OZeSfT68gOmhmnMm20Hg==" saltValue="RiAPAYUzJp8KasveQqKs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550</v>
      </c>
      <c r="D34" s="1224"/>
      <c r="E34" s="1225"/>
      <c r="F34" s="32">
        <v>0.45</v>
      </c>
      <c r="G34" s="33" t="s">
        <v>551</v>
      </c>
      <c r="H34" s="33" t="s">
        <v>552</v>
      </c>
      <c r="I34" s="33" t="s">
        <v>553</v>
      </c>
      <c r="J34" s="34" t="s">
        <v>554</v>
      </c>
      <c r="K34" s="22"/>
      <c r="L34" s="22"/>
      <c r="M34" s="22"/>
      <c r="N34" s="22"/>
      <c r="O34" s="22"/>
      <c r="P34" s="22"/>
    </row>
    <row r="35" spans="1:16" ht="39" customHeight="1" x14ac:dyDescent="0.15">
      <c r="A35" s="22"/>
      <c r="B35" s="35"/>
      <c r="C35" s="1218" t="s">
        <v>555</v>
      </c>
      <c r="D35" s="1219"/>
      <c r="E35" s="1220"/>
      <c r="F35" s="36">
        <v>4.34</v>
      </c>
      <c r="G35" s="37">
        <v>4.51</v>
      </c>
      <c r="H35" s="37">
        <v>5.05</v>
      </c>
      <c r="I35" s="37">
        <v>5.47</v>
      </c>
      <c r="J35" s="38">
        <v>5.48</v>
      </c>
      <c r="K35" s="22"/>
      <c r="L35" s="22"/>
      <c r="M35" s="22"/>
      <c r="N35" s="22"/>
      <c r="O35" s="22"/>
      <c r="P35" s="22"/>
    </row>
    <row r="36" spans="1:16" ht="39" customHeight="1" x14ac:dyDescent="0.15">
      <c r="A36" s="22"/>
      <c r="B36" s="35"/>
      <c r="C36" s="1218" t="s">
        <v>556</v>
      </c>
      <c r="D36" s="1219"/>
      <c r="E36" s="1220"/>
      <c r="F36" s="36">
        <v>2.85</v>
      </c>
      <c r="G36" s="37">
        <v>3.47</v>
      </c>
      <c r="H36" s="37">
        <v>3.26</v>
      </c>
      <c r="I36" s="37">
        <v>2.97</v>
      </c>
      <c r="J36" s="38">
        <v>2.41</v>
      </c>
      <c r="K36" s="22"/>
      <c r="L36" s="22"/>
      <c r="M36" s="22"/>
      <c r="N36" s="22"/>
      <c r="O36" s="22"/>
      <c r="P36" s="22"/>
    </row>
    <row r="37" spans="1:16" ht="39" customHeight="1" x14ac:dyDescent="0.15">
      <c r="A37" s="22"/>
      <c r="B37" s="35"/>
      <c r="C37" s="1218" t="s">
        <v>557</v>
      </c>
      <c r="D37" s="1219"/>
      <c r="E37" s="1220"/>
      <c r="F37" s="36">
        <v>0.44</v>
      </c>
      <c r="G37" s="37">
        <v>0.49</v>
      </c>
      <c r="H37" s="37">
        <v>0.85</v>
      </c>
      <c r="I37" s="37">
        <v>0.53</v>
      </c>
      <c r="J37" s="38">
        <v>1.08</v>
      </c>
      <c r="K37" s="22"/>
      <c r="L37" s="22"/>
      <c r="M37" s="22"/>
      <c r="N37" s="22"/>
      <c r="O37" s="22"/>
      <c r="P37" s="22"/>
    </row>
    <row r="38" spans="1:16" ht="39" customHeight="1" x14ac:dyDescent="0.15">
      <c r="A38" s="22"/>
      <c r="B38" s="35"/>
      <c r="C38" s="1218" t="s">
        <v>558</v>
      </c>
      <c r="D38" s="1219"/>
      <c r="E38" s="1220"/>
      <c r="F38" s="36">
        <v>1.46</v>
      </c>
      <c r="G38" s="37">
        <v>0.13</v>
      </c>
      <c r="H38" s="37">
        <v>0.13</v>
      </c>
      <c r="I38" s="37">
        <v>0.13</v>
      </c>
      <c r="J38" s="38">
        <v>0.13</v>
      </c>
      <c r="K38" s="22"/>
      <c r="L38" s="22"/>
      <c r="M38" s="22"/>
      <c r="N38" s="22"/>
      <c r="O38" s="22"/>
      <c r="P38" s="22"/>
    </row>
    <row r="39" spans="1:16" ht="39" customHeight="1" x14ac:dyDescent="0.15">
      <c r="A39" s="22"/>
      <c r="B39" s="35"/>
      <c r="C39" s="1218" t="s">
        <v>559</v>
      </c>
      <c r="D39" s="1219"/>
      <c r="E39" s="1220"/>
      <c r="F39" s="36">
        <v>0</v>
      </c>
      <c r="G39" s="37">
        <v>0</v>
      </c>
      <c r="H39" s="37">
        <v>0.1</v>
      </c>
      <c r="I39" s="37">
        <v>0.09</v>
      </c>
      <c r="J39" s="38">
        <v>0.09</v>
      </c>
      <c r="K39" s="22"/>
      <c r="L39" s="22"/>
      <c r="M39" s="22"/>
      <c r="N39" s="22"/>
      <c r="O39" s="22"/>
      <c r="P39" s="22"/>
    </row>
    <row r="40" spans="1:16" ht="39" customHeight="1" x14ac:dyDescent="0.15">
      <c r="A40" s="22"/>
      <c r="B40" s="35"/>
      <c r="C40" s="1218" t="s">
        <v>560</v>
      </c>
      <c r="D40" s="1219"/>
      <c r="E40" s="1220"/>
      <c r="F40" s="36">
        <v>0.02</v>
      </c>
      <c r="G40" s="37">
        <v>0.09</v>
      </c>
      <c r="H40" s="37">
        <v>7.0000000000000007E-2</v>
      </c>
      <c r="I40" s="37">
        <v>7.0000000000000007E-2</v>
      </c>
      <c r="J40" s="38">
        <v>0.03</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562</v>
      </c>
      <c r="D43" s="1222"/>
      <c r="E43" s="1223"/>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IyhL1EFGQFJzMG+93MFtZlt6JRghIlT+UESAy1l4cij2n47cPPKwTt25qThs/vMlaJTk6mz6YLi69cYNaC6w==" saltValue="fLKuWFpAwfNizSTgOCj0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1024</v>
      </c>
      <c r="L45" s="60">
        <v>1029</v>
      </c>
      <c r="M45" s="60">
        <v>1042</v>
      </c>
      <c r="N45" s="60">
        <v>1038</v>
      </c>
      <c r="O45" s="61">
        <v>1050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380</v>
      </c>
      <c r="L48" s="64">
        <v>370</v>
      </c>
      <c r="M48" s="64">
        <v>465</v>
      </c>
      <c r="N48" s="64">
        <v>456</v>
      </c>
      <c r="O48" s="65">
        <v>417</v>
      </c>
      <c r="P48" s="48"/>
      <c r="Q48" s="48"/>
      <c r="R48" s="48"/>
      <c r="S48" s="48"/>
      <c r="T48" s="48"/>
      <c r="U48" s="48"/>
    </row>
    <row r="49" spans="1:21" ht="30.75" customHeight="1" x14ac:dyDescent="0.15">
      <c r="A49" s="48"/>
      <c r="B49" s="1236"/>
      <c r="C49" s="1237"/>
      <c r="D49" s="62"/>
      <c r="E49" s="1228" t="s">
        <v>16</v>
      </c>
      <c r="F49" s="1228"/>
      <c r="G49" s="1228"/>
      <c r="H49" s="1228"/>
      <c r="I49" s="1228"/>
      <c r="J49" s="1229"/>
      <c r="K49" s="63">
        <v>97</v>
      </c>
      <c r="L49" s="64">
        <v>86</v>
      </c>
      <c r="M49" s="64">
        <v>87</v>
      </c>
      <c r="N49" s="64">
        <v>123</v>
      </c>
      <c r="O49" s="65">
        <v>172</v>
      </c>
      <c r="P49" s="48"/>
      <c r="Q49" s="48"/>
      <c r="R49" s="48"/>
      <c r="S49" s="48"/>
      <c r="T49" s="48"/>
      <c r="U49" s="48"/>
    </row>
    <row r="50" spans="1:21" ht="30.75" customHeight="1" x14ac:dyDescent="0.15">
      <c r="A50" s="48"/>
      <c r="B50" s="1236"/>
      <c r="C50" s="1237"/>
      <c r="D50" s="62"/>
      <c r="E50" s="1228" t="s">
        <v>17</v>
      </c>
      <c r="F50" s="1228"/>
      <c r="G50" s="1228"/>
      <c r="H50" s="1228"/>
      <c r="I50" s="1228"/>
      <c r="J50" s="1229"/>
      <c r="K50" s="63">
        <v>18</v>
      </c>
      <c r="L50" s="64">
        <v>17</v>
      </c>
      <c r="M50" s="64">
        <v>14</v>
      </c>
      <c r="N50" s="64">
        <v>13</v>
      </c>
      <c r="O50" s="65">
        <v>10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1041</v>
      </c>
      <c r="L52" s="64">
        <v>1050</v>
      </c>
      <c r="M52" s="64">
        <v>1067</v>
      </c>
      <c r="N52" s="64">
        <v>1043</v>
      </c>
      <c r="O52" s="65">
        <v>1018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478</v>
      </c>
      <c r="L53" s="69">
        <v>452</v>
      </c>
      <c r="M53" s="69">
        <v>541</v>
      </c>
      <c r="N53" s="69">
        <v>587</v>
      </c>
      <c r="O53" s="70">
        <v>631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9Vljef3GNyGkt3vtYyFHQ8M+b1ZcibTguvGOTOALNTafn4sS9j410HOsvqqLLe/qWkTrntqw5tyjLuhpWlt6A==" saltValue="hnFIhNaUpm8cN2LZk+pN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42" t="s">
        <v>24</v>
      </c>
      <c r="C41" s="1243"/>
      <c r="D41" s="81"/>
      <c r="E41" s="1248" t="s">
        <v>25</v>
      </c>
      <c r="F41" s="1248"/>
      <c r="G41" s="1248"/>
      <c r="H41" s="1249"/>
      <c r="I41" s="82">
        <v>9217</v>
      </c>
      <c r="J41" s="83">
        <v>10105</v>
      </c>
      <c r="K41" s="83">
        <v>10672</v>
      </c>
      <c r="L41" s="83">
        <v>11401</v>
      </c>
      <c r="M41" s="84">
        <v>12344</v>
      </c>
    </row>
    <row r="42" spans="2:13" ht="27.75" customHeight="1" x14ac:dyDescent="0.15">
      <c r="B42" s="1244"/>
      <c r="C42" s="1245"/>
      <c r="D42" s="85"/>
      <c r="E42" s="1250" t="s">
        <v>26</v>
      </c>
      <c r="F42" s="1250"/>
      <c r="G42" s="1250"/>
      <c r="H42" s="1251"/>
      <c r="I42" s="86">
        <v>422</v>
      </c>
      <c r="J42" s="87">
        <v>120</v>
      </c>
      <c r="K42" s="87">
        <v>78</v>
      </c>
      <c r="L42" s="87">
        <v>56</v>
      </c>
      <c r="M42" s="88">
        <v>43</v>
      </c>
    </row>
    <row r="43" spans="2:13" ht="27.75" customHeight="1" x14ac:dyDescent="0.15">
      <c r="B43" s="1244"/>
      <c r="C43" s="1245"/>
      <c r="D43" s="85"/>
      <c r="E43" s="1250" t="s">
        <v>27</v>
      </c>
      <c r="F43" s="1250"/>
      <c r="G43" s="1250"/>
      <c r="H43" s="1251"/>
      <c r="I43" s="86">
        <v>3487</v>
      </c>
      <c r="J43" s="87">
        <v>3414</v>
      </c>
      <c r="K43" s="87">
        <v>3349</v>
      </c>
      <c r="L43" s="87">
        <v>3215</v>
      </c>
      <c r="M43" s="88">
        <v>2944</v>
      </c>
    </row>
    <row r="44" spans="2:13" ht="27.75" customHeight="1" x14ac:dyDescent="0.15">
      <c r="B44" s="1244"/>
      <c r="C44" s="1245"/>
      <c r="D44" s="85"/>
      <c r="E44" s="1250" t="s">
        <v>28</v>
      </c>
      <c r="F44" s="1250"/>
      <c r="G44" s="1250"/>
      <c r="H44" s="1251"/>
      <c r="I44" s="86">
        <v>579</v>
      </c>
      <c r="J44" s="87">
        <v>1500</v>
      </c>
      <c r="K44" s="87">
        <v>1390</v>
      </c>
      <c r="L44" s="87">
        <v>1318</v>
      </c>
      <c r="M44" s="88">
        <v>1152</v>
      </c>
    </row>
    <row r="45" spans="2:13" ht="27.75" customHeight="1" x14ac:dyDescent="0.15">
      <c r="B45" s="1244"/>
      <c r="C45" s="1245"/>
      <c r="D45" s="85"/>
      <c r="E45" s="1250" t="s">
        <v>29</v>
      </c>
      <c r="F45" s="1250"/>
      <c r="G45" s="1250"/>
      <c r="H45" s="1251"/>
      <c r="I45" s="86">
        <v>1431</v>
      </c>
      <c r="J45" s="87">
        <v>1435</v>
      </c>
      <c r="K45" s="87">
        <v>1336</v>
      </c>
      <c r="L45" s="87">
        <v>1275</v>
      </c>
      <c r="M45" s="88">
        <v>1234</v>
      </c>
    </row>
    <row r="46" spans="2:13" ht="27.75" customHeight="1" x14ac:dyDescent="0.15">
      <c r="B46" s="1244"/>
      <c r="C46" s="1245"/>
      <c r="D46" s="89"/>
      <c r="E46" s="1250" t="s">
        <v>30</v>
      </c>
      <c r="F46" s="1250"/>
      <c r="G46" s="1250"/>
      <c r="H46" s="1251"/>
      <c r="I46" s="86" t="s">
        <v>499</v>
      </c>
      <c r="J46" s="87" t="s">
        <v>499</v>
      </c>
      <c r="K46" s="87" t="s">
        <v>499</v>
      </c>
      <c r="L46" s="87" t="s">
        <v>499</v>
      </c>
      <c r="M46" s="88" t="s">
        <v>499</v>
      </c>
    </row>
    <row r="47" spans="2:13" ht="27.75" customHeight="1" x14ac:dyDescent="0.15">
      <c r="B47" s="1244"/>
      <c r="C47" s="1245"/>
      <c r="D47" s="90"/>
      <c r="E47" s="1252" t="s">
        <v>31</v>
      </c>
      <c r="F47" s="1253"/>
      <c r="G47" s="1253"/>
      <c r="H47" s="1254"/>
      <c r="I47" s="86" t="s">
        <v>499</v>
      </c>
      <c r="J47" s="87" t="s">
        <v>499</v>
      </c>
      <c r="K47" s="87" t="s">
        <v>499</v>
      </c>
      <c r="L47" s="87" t="s">
        <v>499</v>
      </c>
      <c r="M47" s="88" t="s">
        <v>499</v>
      </c>
    </row>
    <row r="48" spans="2:13" ht="27.75" customHeight="1" x14ac:dyDescent="0.15">
      <c r="B48" s="1244"/>
      <c r="C48" s="1245"/>
      <c r="D48" s="85"/>
      <c r="E48" s="1250" t="s">
        <v>32</v>
      </c>
      <c r="F48" s="1250"/>
      <c r="G48" s="1250"/>
      <c r="H48" s="1251"/>
      <c r="I48" s="86" t="s">
        <v>499</v>
      </c>
      <c r="J48" s="87" t="s">
        <v>499</v>
      </c>
      <c r="K48" s="87" t="s">
        <v>499</v>
      </c>
      <c r="L48" s="87" t="s">
        <v>499</v>
      </c>
      <c r="M48" s="88" t="s">
        <v>499</v>
      </c>
    </row>
    <row r="49" spans="2:13" ht="27.75" customHeight="1" x14ac:dyDescent="0.15">
      <c r="B49" s="1246"/>
      <c r="C49" s="1247"/>
      <c r="D49" s="85"/>
      <c r="E49" s="1250" t="s">
        <v>33</v>
      </c>
      <c r="F49" s="1250"/>
      <c r="G49" s="1250"/>
      <c r="H49" s="1251"/>
      <c r="I49" s="86" t="s">
        <v>499</v>
      </c>
      <c r="J49" s="87" t="s">
        <v>499</v>
      </c>
      <c r="K49" s="87" t="s">
        <v>499</v>
      </c>
      <c r="L49" s="87" t="s">
        <v>499</v>
      </c>
      <c r="M49" s="88" t="s">
        <v>499</v>
      </c>
    </row>
    <row r="50" spans="2:13" ht="27.75" customHeight="1" x14ac:dyDescent="0.15">
      <c r="B50" s="1255" t="s">
        <v>34</v>
      </c>
      <c r="C50" s="1256"/>
      <c r="D50" s="91"/>
      <c r="E50" s="1250" t="s">
        <v>35</v>
      </c>
      <c r="F50" s="1250"/>
      <c r="G50" s="1250"/>
      <c r="H50" s="1251"/>
      <c r="I50" s="86">
        <v>3028</v>
      </c>
      <c r="J50" s="87">
        <v>2914</v>
      </c>
      <c r="K50" s="87">
        <v>2696</v>
      </c>
      <c r="L50" s="87">
        <v>2298</v>
      </c>
      <c r="M50" s="88">
        <v>1734</v>
      </c>
    </row>
    <row r="51" spans="2:13" ht="27.75" customHeight="1" x14ac:dyDescent="0.15">
      <c r="B51" s="1244"/>
      <c r="C51" s="1245"/>
      <c r="D51" s="85"/>
      <c r="E51" s="1250" t="s">
        <v>36</v>
      </c>
      <c r="F51" s="1250"/>
      <c r="G51" s="1250"/>
      <c r="H51" s="1251"/>
      <c r="I51" s="86">
        <v>1119</v>
      </c>
      <c r="J51" s="87">
        <v>1114</v>
      </c>
      <c r="K51" s="87">
        <v>1109</v>
      </c>
      <c r="L51" s="87">
        <v>1105</v>
      </c>
      <c r="M51" s="88">
        <v>1169</v>
      </c>
    </row>
    <row r="52" spans="2:13" ht="27.75" customHeight="1" x14ac:dyDescent="0.15">
      <c r="B52" s="1246"/>
      <c r="C52" s="1247"/>
      <c r="D52" s="85"/>
      <c r="E52" s="1250" t="s">
        <v>37</v>
      </c>
      <c r="F52" s="1250"/>
      <c r="G52" s="1250"/>
      <c r="H52" s="1251"/>
      <c r="I52" s="86">
        <v>10483</v>
      </c>
      <c r="J52" s="87">
        <v>10456</v>
      </c>
      <c r="K52" s="87">
        <v>10738</v>
      </c>
      <c r="L52" s="87">
        <v>10586</v>
      </c>
      <c r="M52" s="88">
        <v>11164</v>
      </c>
    </row>
    <row r="53" spans="2:13" ht="27.75" customHeight="1" thickBot="1" x14ac:dyDescent="0.2">
      <c r="B53" s="1257" t="s">
        <v>38</v>
      </c>
      <c r="C53" s="1258"/>
      <c r="D53" s="92"/>
      <c r="E53" s="1259" t="s">
        <v>39</v>
      </c>
      <c r="F53" s="1259"/>
      <c r="G53" s="1259"/>
      <c r="H53" s="1260"/>
      <c r="I53" s="93">
        <v>506</v>
      </c>
      <c r="J53" s="94">
        <v>2090</v>
      </c>
      <c r="K53" s="94">
        <v>2282</v>
      </c>
      <c r="L53" s="94">
        <v>3276</v>
      </c>
      <c r="M53" s="95">
        <v>3650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oCkrgYIJh7B7EaSZzI85/LzvKd+cVyCkj6LWtuX0WtLZUqzEI/SSbruCTb62e/6vzwE3SSKscw4+a2ifAyNow==" saltValue="izocn6Gv0Hxifvnf4EDr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1008</v>
      </c>
      <c r="G55" s="107">
        <v>908</v>
      </c>
      <c r="H55" s="108">
        <v>708</v>
      </c>
    </row>
    <row r="56" spans="2:8" ht="52.5" customHeight="1" x14ac:dyDescent="0.15">
      <c r="B56" s="109"/>
      <c r="C56" s="1271" t="s">
        <v>43</v>
      </c>
      <c r="D56" s="1271"/>
      <c r="E56" s="1272"/>
      <c r="F56" s="110">
        <v>576</v>
      </c>
      <c r="G56" s="110">
        <v>376</v>
      </c>
      <c r="H56" s="111">
        <v>181</v>
      </c>
    </row>
    <row r="57" spans="2:8" ht="53.25" customHeight="1" x14ac:dyDescent="0.15">
      <c r="B57" s="109"/>
      <c r="C57" s="1273" t="s">
        <v>44</v>
      </c>
      <c r="D57" s="1273"/>
      <c r="E57" s="1274"/>
      <c r="F57" s="112">
        <v>946</v>
      </c>
      <c r="G57" s="112">
        <v>846</v>
      </c>
      <c r="H57" s="113">
        <v>661</v>
      </c>
    </row>
    <row r="58" spans="2:8" ht="45.75" customHeight="1" x14ac:dyDescent="0.15">
      <c r="B58" s="114"/>
      <c r="C58" s="1261" t="s">
        <v>564</v>
      </c>
      <c r="D58" s="1262"/>
      <c r="E58" s="1263"/>
      <c r="F58" s="115">
        <v>351</v>
      </c>
      <c r="G58" s="115">
        <v>327</v>
      </c>
      <c r="H58" s="116">
        <v>287</v>
      </c>
    </row>
    <row r="59" spans="2:8" ht="45.75" customHeight="1" x14ac:dyDescent="0.15">
      <c r="B59" s="114"/>
      <c r="C59" s="1261" t="s">
        <v>565</v>
      </c>
      <c r="D59" s="1262"/>
      <c r="E59" s="1263"/>
      <c r="F59" s="115">
        <v>201</v>
      </c>
      <c r="G59" s="115">
        <v>153</v>
      </c>
      <c r="H59" s="116">
        <v>153</v>
      </c>
    </row>
    <row r="60" spans="2:8" ht="45.75" customHeight="1" x14ac:dyDescent="0.15">
      <c r="B60" s="114"/>
      <c r="C60" s="1261" t="s">
        <v>566</v>
      </c>
      <c r="D60" s="1262"/>
      <c r="E60" s="1263"/>
      <c r="F60" s="115">
        <v>179</v>
      </c>
      <c r="G60" s="115">
        <v>180</v>
      </c>
      <c r="H60" s="116">
        <v>138</v>
      </c>
    </row>
    <row r="61" spans="2:8" ht="45.75" customHeight="1" x14ac:dyDescent="0.15">
      <c r="B61" s="114"/>
      <c r="C61" s="1261" t="s">
        <v>567</v>
      </c>
      <c r="D61" s="1262"/>
      <c r="E61" s="1263"/>
      <c r="F61" s="115">
        <v>68</v>
      </c>
      <c r="G61" s="115">
        <v>69</v>
      </c>
      <c r="H61" s="116">
        <v>70</v>
      </c>
    </row>
    <row r="62" spans="2:8" ht="45.75" customHeight="1" thickBot="1" x14ac:dyDescent="0.2">
      <c r="B62" s="117"/>
      <c r="C62" s="1264" t="s">
        <v>568</v>
      </c>
      <c r="D62" s="1265"/>
      <c r="E62" s="1266"/>
      <c r="F62" s="118">
        <v>147</v>
      </c>
      <c r="G62" s="118">
        <v>117</v>
      </c>
      <c r="H62" s="119">
        <v>13</v>
      </c>
    </row>
    <row r="63" spans="2:8" ht="52.5" customHeight="1" thickBot="1" x14ac:dyDescent="0.2">
      <c r="B63" s="120"/>
      <c r="C63" s="1267" t="s">
        <v>45</v>
      </c>
      <c r="D63" s="1267"/>
      <c r="E63" s="1268"/>
      <c r="F63" s="121">
        <v>2530</v>
      </c>
      <c r="G63" s="121">
        <v>2130</v>
      </c>
      <c r="H63" s="122">
        <v>1550</v>
      </c>
    </row>
    <row r="64" spans="2:8" ht="15" customHeight="1" x14ac:dyDescent="0.15"/>
    <row r="65" ht="0" hidden="1" customHeight="1" x14ac:dyDescent="0.15"/>
    <row r="66" ht="0" hidden="1" customHeight="1" x14ac:dyDescent="0.15"/>
  </sheetData>
  <sheetProtection algorithmName="SHA-512" hashValue="kGzLnTy0VVnjSytb+cf+x0KZBcfGj8aKEqo8YMCwfnFznbu9UITU+B50J+RD0EnaHOsmbz7XQTHbR+V3h3kCYw==" saltValue="ooup0MSW3WseDRed6Zdk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589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542</v>
      </c>
      <c r="BQ50" s="1290"/>
      <c r="BR50" s="1290"/>
      <c r="BS50" s="1290"/>
      <c r="BT50" s="1290"/>
      <c r="BU50" s="1290"/>
      <c r="BV50" s="1290"/>
      <c r="BW50" s="1290"/>
      <c r="BX50" s="1290" t="s">
        <v>543</v>
      </c>
      <c r="BY50" s="1290"/>
      <c r="BZ50" s="1290"/>
      <c r="CA50" s="1290"/>
      <c r="CB50" s="1290"/>
      <c r="CC50" s="1290"/>
      <c r="CD50" s="1290"/>
      <c r="CE50" s="1290"/>
      <c r="CF50" s="1290" t="s">
        <v>544</v>
      </c>
      <c r="CG50" s="1290"/>
      <c r="CH50" s="1290"/>
      <c r="CI50" s="1290"/>
      <c r="CJ50" s="1290"/>
      <c r="CK50" s="1290"/>
      <c r="CL50" s="1290"/>
      <c r="CM50" s="1290"/>
      <c r="CN50" s="1290" t="s">
        <v>545</v>
      </c>
      <c r="CO50" s="1290"/>
      <c r="CP50" s="1290"/>
      <c r="CQ50" s="1290"/>
      <c r="CR50" s="1290"/>
      <c r="CS50" s="1290"/>
      <c r="CT50" s="1290"/>
      <c r="CU50" s="1290"/>
      <c r="CV50" s="1290" t="s">
        <v>546</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582</v>
      </c>
      <c r="AO51" s="1293"/>
      <c r="AP51" s="1293"/>
      <c r="AQ51" s="1293"/>
      <c r="AR51" s="1293"/>
      <c r="AS51" s="1293"/>
      <c r="AT51" s="1293"/>
      <c r="AU51" s="1293"/>
      <c r="AV51" s="1293"/>
      <c r="AW51" s="1293"/>
      <c r="AX51" s="1293"/>
      <c r="AY51" s="1293"/>
      <c r="AZ51" s="1293"/>
      <c r="BA51" s="1293"/>
      <c r="BB51" s="1293" t="s">
        <v>583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55.4</v>
      </c>
      <c r="CO51" s="1276"/>
      <c r="CP51" s="1276"/>
      <c r="CQ51" s="1276"/>
      <c r="CR51" s="1276"/>
      <c r="CS51" s="1276"/>
      <c r="CT51" s="1276"/>
      <c r="CU51" s="1276"/>
      <c r="CV51" s="1276">
        <v>60.7</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47.7</v>
      </c>
      <c r="CO53" s="1276"/>
      <c r="CP53" s="1276"/>
      <c r="CQ53" s="1276"/>
      <c r="CR53" s="1276"/>
      <c r="CS53" s="1276"/>
      <c r="CT53" s="1276"/>
      <c r="CU53" s="1276"/>
      <c r="CV53" s="1276">
        <v>48.2</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585</v>
      </c>
      <c r="AO55" s="1290"/>
      <c r="AP55" s="1290"/>
      <c r="AQ55" s="1290"/>
      <c r="AR55" s="1290"/>
      <c r="AS55" s="1290"/>
      <c r="AT55" s="1290"/>
      <c r="AU55" s="1290"/>
      <c r="AV55" s="1290"/>
      <c r="AW55" s="1290"/>
      <c r="AX55" s="1290"/>
      <c r="AY55" s="1290"/>
      <c r="AZ55" s="1290"/>
      <c r="BA55" s="1290"/>
      <c r="BB55" s="1293" t="s">
        <v>583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21</v>
      </c>
      <c r="CO55" s="1276"/>
      <c r="CP55" s="1276"/>
      <c r="CQ55" s="1276"/>
      <c r="CR55" s="1276"/>
      <c r="CS55" s="1276"/>
      <c r="CT55" s="1276"/>
      <c r="CU55" s="1276"/>
      <c r="CV55" s="1276">
        <v>20.2</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56.1</v>
      </c>
      <c r="CO57" s="1276"/>
      <c r="CP57" s="1276"/>
      <c r="CQ57" s="1276"/>
      <c r="CR57" s="1276"/>
      <c r="CS57" s="1276"/>
      <c r="CT57" s="1276"/>
      <c r="CU57" s="1276"/>
      <c r="CV57" s="1276">
        <v>58.1</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542</v>
      </c>
      <c r="BQ72" s="1290"/>
      <c r="BR72" s="1290"/>
      <c r="BS72" s="1290"/>
      <c r="BT72" s="1290"/>
      <c r="BU72" s="1290"/>
      <c r="BV72" s="1290"/>
      <c r="BW72" s="1290"/>
      <c r="BX72" s="1290" t="s">
        <v>543</v>
      </c>
      <c r="BY72" s="1290"/>
      <c r="BZ72" s="1290"/>
      <c r="CA72" s="1290"/>
      <c r="CB72" s="1290"/>
      <c r="CC72" s="1290"/>
      <c r="CD72" s="1290"/>
      <c r="CE72" s="1290"/>
      <c r="CF72" s="1290" t="s">
        <v>544</v>
      </c>
      <c r="CG72" s="1290"/>
      <c r="CH72" s="1290"/>
      <c r="CI72" s="1290"/>
      <c r="CJ72" s="1290"/>
      <c r="CK72" s="1290"/>
      <c r="CL72" s="1290"/>
      <c r="CM72" s="1290"/>
      <c r="CN72" s="1290" t="s">
        <v>545</v>
      </c>
      <c r="CO72" s="1290"/>
      <c r="CP72" s="1290"/>
      <c r="CQ72" s="1290"/>
      <c r="CR72" s="1290"/>
      <c r="CS72" s="1290"/>
      <c r="CT72" s="1290"/>
      <c r="CU72" s="1290"/>
      <c r="CV72" s="1290" t="s">
        <v>546</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582</v>
      </c>
      <c r="AO73" s="1293"/>
      <c r="AP73" s="1293"/>
      <c r="AQ73" s="1293"/>
      <c r="AR73" s="1293"/>
      <c r="AS73" s="1293"/>
      <c r="AT73" s="1293"/>
      <c r="AU73" s="1293"/>
      <c r="AV73" s="1293"/>
      <c r="AW73" s="1293"/>
      <c r="AX73" s="1293"/>
      <c r="AY73" s="1293"/>
      <c r="AZ73" s="1293"/>
      <c r="BA73" s="1293"/>
      <c r="BB73" s="1293" t="s">
        <v>583</v>
      </c>
      <c r="BC73" s="1293"/>
      <c r="BD73" s="1293"/>
      <c r="BE73" s="1293"/>
      <c r="BF73" s="1293"/>
      <c r="BG73" s="1293"/>
      <c r="BH73" s="1293"/>
      <c r="BI73" s="1293"/>
      <c r="BJ73" s="1293"/>
      <c r="BK73" s="1293"/>
      <c r="BL73" s="1293"/>
      <c r="BM73" s="1293"/>
      <c r="BN73" s="1293"/>
      <c r="BO73" s="1293"/>
      <c r="BP73" s="1276">
        <v>8.6</v>
      </c>
      <c r="BQ73" s="1276"/>
      <c r="BR73" s="1276"/>
      <c r="BS73" s="1276"/>
      <c r="BT73" s="1276"/>
      <c r="BU73" s="1276"/>
      <c r="BV73" s="1276"/>
      <c r="BW73" s="1276"/>
      <c r="BX73" s="1276">
        <v>36.200000000000003</v>
      </c>
      <c r="BY73" s="1276"/>
      <c r="BZ73" s="1276"/>
      <c r="CA73" s="1276"/>
      <c r="CB73" s="1276"/>
      <c r="CC73" s="1276"/>
      <c r="CD73" s="1276"/>
      <c r="CE73" s="1276"/>
      <c r="CF73" s="1276">
        <v>38.6</v>
      </c>
      <c r="CG73" s="1276"/>
      <c r="CH73" s="1276"/>
      <c r="CI73" s="1276"/>
      <c r="CJ73" s="1276"/>
      <c r="CK73" s="1276"/>
      <c r="CL73" s="1276"/>
      <c r="CM73" s="1276"/>
      <c r="CN73" s="1276">
        <v>55.4</v>
      </c>
      <c r="CO73" s="1276"/>
      <c r="CP73" s="1276"/>
      <c r="CQ73" s="1276"/>
      <c r="CR73" s="1276"/>
      <c r="CS73" s="1276"/>
      <c r="CT73" s="1276"/>
      <c r="CU73" s="1276"/>
      <c r="CV73" s="1276">
        <v>60.7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587</v>
      </c>
      <c r="BC75" s="1293"/>
      <c r="BD75" s="1293"/>
      <c r="BE75" s="1293"/>
      <c r="BF75" s="1293"/>
      <c r="BG75" s="1293"/>
      <c r="BH75" s="1293"/>
      <c r="BI75" s="1293"/>
      <c r="BJ75" s="1293"/>
      <c r="BK75" s="1293"/>
      <c r="BL75" s="1293"/>
      <c r="BM75" s="1293"/>
      <c r="BN75" s="1293"/>
      <c r="BO75" s="1293"/>
      <c r="BP75" s="1276">
        <v>8.3000000000000007</v>
      </c>
      <c r="BQ75" s="1276"/>
      <c r="BR75" s="1276"/>
      <c r="BS75" s="1276"/>
      <c r="BT75" s="1276"/>
      <c r="BU75" s="1276"/>
      <c r="BV75" s="1276"/>
      <c r="BW75" s="1276"/>
      <c r="BX75" s="1276">
        <v>8.1999999999999993</v>
      </c>
      <c r="BY75" s="1276"/>
      <c r="BZ75" s="1276"/>
      <c r="CA75" s="1276"/>
      <c r="CB75" s="1276"/>
      <c r="CC75" s="1276"/>
      <c r="CD75" s="1276"/>
      <c r="CE75" s="1276"/>
      <c r="CF75" s="1276">
        <v>8.3000000000000007</v>
      </c>
      <c r="CG75" s="1276"/>
      <c r="CH75" s="1276"/>
      <c r="CI75" s="1276"/>
      <c r="CJ75" s="1276"/>
      <c r="CK75" s="1276"/>
      <c r="CL75" s="1276"/>
      <c r="CM75" s="1276"/>
      <c r="CN75" s="1276">
        <v>8.9</v>
      </c>
      <c r="CO75" s="1276"/>
      <c r="CP75" s="1276"/>
      <c r="CQ75" s="1276"/>
      <c r="CR75" s="1276"/>
      <c r="CS75" s="1276"/>
      <c r="CT75" s="1276"/>
      <c r="CU75" s="1276"/>
      <c r="CV75" s="1276">
        <v>9.8000000000000007</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585</v>
      </c>
      <c r="AO77" s="1290"/>
      <c r="AP77" s="1290"/>
      <c r="AQ77" s="1290"/>
      <c r="AR77" s="1290"/>
      <c r="AS77" s="1290"/>
      <c r="AT77" s="1290"/>
      <c r="AU77" s="1290"/>
      <c r="AV77" s="1290"/>
      <c r="AW77" s="1290"/>
      <c r="AX77" s="1290"/>
      <c r="AY77" s="1290"/>
      <c r="AZ77" s="1290"/>
      <c r="BA77" s="1290"/>
      <c r="BB77" s="1293" t="s">
        <v>583</v>
      </c>
      <c r="BC77" s="1293"/>
      <c r="BD77" s="1293"/>
      <c r="BE77" s="1293"/>
      <c r="BF77" s="1293"/>
      <c r="BG77" s="1293"/>
      <c r="BH77" s="1293"/>
      <c r="BI77" s="1293"/>
      <c r="BJ77" s="1293"/>
      <c r="BK77" s="1293"/>
      <c r="BL77" s="1293"/>
      <c r="BM77" s="1293"/>
      <c r="BN77" s="1293"/>
      <c r="BO77" s="1293"/>
      <c r="BP77" s="1276">
        <v>22.3</v>
      </c>
      <c r="BQ77" s="1276"/>
      <c r="BR77" s="1276"/>
      <c r="BS77" s="1276"/>
      <c r="BT77" s="1276"/>
      <c r="BU77" s="1276"/>
      <c r="BV77" s="1276"/>
      <c r="BW77" s="1276"/>
      <c r="BX77" s="1276">
        <v>20.3</v>
      </c>
      <c r="BY77" s="1276"/>
      <c r="BZ77" s="1276"/>
      <c r="CA77" s="1276"/>
      <c r="CB77" s="1276"/>
      <c r="CC77" s="1276"/>
      <c r="CD77" s="1276"/>
      <c r="CE77" s="1276"/>
      <c r="CF77" s="1276">
        <v>13</v>
      </c>
      <c r="CG77" s="1276"/>
      <c r="CH77" s="1276"/>
      <c r="CI77" s="1276"/>
      <c r="CJ77" s="1276"/>
      <c r="CK77" s="1276"/>
      <c r="CL77" s="1276"/>
      <c r="CM77" s="1276"/>
      <c r="CN77" s="1276">
        <v>21</v>
      </c>
      <c r="CO77" s="1276"/>
      <c r="CP77" s="1276"/>
      <c r="CQ77" s="1276"/>
      <c r="CR77" s="1276"/>
      <c r="CS77" s="1276"/>
      <c r="CT77" s="1276"/>
      <c r="CU77" s="1276"/>
      <c r="CV77" s="1276">
        <v>20.2</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587</v>
      </c>
      <c r="BC79" s="1293"/>
      <c r="BD79" s="1293"/>
      <c r="BE79" s="1293"/>
      <c r="BF79" s="1293"/>
      <c r="BG79" s="1293"/>
      <c r="BH79" s="1293"/>
      <c r="BI79" s="1293"/>
      <c r="BJ79" s="1293"/>
      <c r="BK79" s="1293"/>
      <c r="BL79" s="1293"/>
      <c r="BM79" s="1293"/>
      <c r="BN79" s="1293"/>
      <c r="BO79" s="1293"/>
      <c r="BP79" s="1276">
        <v>8.5</v>
      </c>
      <c r="BQ79" s="1276"/>
      <c r="BR79" s="1276"/>
      <c r="BS79" s="1276"/>
      <c r="BT79" s="1276"/>
      <c r="BU79" s="1276"/>
      <c r="BV79" s="1276"/>
      <c r="BW79" s="1276"/>
      <c r="BX79" s="1276">
        <v>7.7</v>
      </c>
      <c r="BY79" s="1276"/>
      <c r="BZ79" s="1276"/>
      <c r="CA79" s="1276"/>
      <c r="CB79" s="1276"/>
      <c r="CC79" s="1276"/>
      <c r="CD79" s="1276"/>
      <c r="CE79" s="1276"/>
      <c r="CF79" s="1276">
        <v>6.8</v>
      </c>
      <c r="CG79" s="1276"/>
      <c r="CH79" s="1276"/>
      <c r="CI79" s="1276"/>
      <c r="CJ79" s="1276"/>
      <c r="CK79" s="1276"/>
      <c r="CL79" s="1276"/>
      <c r="CM79" s="1276"/>
      <c r="CN79" s="1276">
        <v>6.8</v>
      </c>
      <c r="CO79" s="1276"/>
      <c r="CP79" s="1276"/>
      <c r="CQ79" s="1276"/>
      <c r="CR79" s="1276"/>
      <c r="CS79" s="1276"/>
      <c r="CT79" s="1276"/>
      <c r="CU79" s="1276"/>
      <c r="CV79" s="1276">
        <v>6.8</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GVKOFDZkwys1/QsNJJiZteWimL8jgXlRYwjpxcsgoKEPyclcWokKyzqzzMkXYzM7tRCvLaootlmGN/j0LeFsw==" saltValue="UFQzMJGdFNyWPzG+gf9g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tCqTKVNVBnY9vN3U8NFfMHkmTLUWHDz0JhqCzTzrhqHe1f0RkyzVFFbdzlegZXV9EtFyT7DnKfLPfWNBBLvow==" saltValue="E/Sbpq+Cr0EaSEc+uDjK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bQeREp8c0pNrdZYhMlwRgq5JHMGcfuhoKKEsiyO0CjYjaNL+c5MjoB1KxSdTqHBTveLCWLLl+rTKycF1sK5hQ==" saltValue="2hLxD4Ui0ooV8WYitchz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37814</v>
      </c>
      <c r="E3" s="141"/>
      <c r="F3" s="142">
        <v>53270</v>
      </c>
      <c r="G3" s="143"/>
      <c r="H3" s="144"/>
    </row>
    <row r="4" spans="1:8" x14ac:dyDescent="0.15">
      <c r="A4" s="145"/>
      <c r="B4" s="146"/>
      <c r="C4" s="147"/>
      <c r="D4" s="148">
        <v>28160</v>
      </c>
      <c r="E4" s="149"/>
      <c r="F4" s="150">
        <v>24316</v>
      </c>
      <c r="G4" s="151"/>
      <c r="H4" s="152"/>
    </row>
    <row r="5" spans="1:8" x14ac:dyDescent="0.15">
      <c r="A5" s="133" t="s">
        <v>534</v>
      </c>
      <c r="B5" s="138"/>
      <c r="C5" s="139"/>
      <c r="D5" s="140">
        <v>95450</v>
      </c>
      <c r="E5" s="141"/>
      <c r="F5" s="142">
        <v>53292</v>
      </c>
      <c r="G5" s="143"/>
      <c r="H5" s="144"/>
    </row>
    <row r="6" spans="1:8" x14ac:dyDescent="0.15">
      <c r="A6" s="145"/>
      <c r="B6" s="146"/>
      <c r="C6" s="147"/>
      <c r="D6" s="148">
        <v>76805</v>
      </c>
      <c r="E6" s="149"/>
      <c r="F6" s="150">
        <v>28900</v>
      </c>
      <c r="G6" s="151"/>
      <c r="H6" s="152"/>
    </row>
    <row r="7" spans="1:8" x14ac:dyDescent="0.15">
      <c r="A7" s="133" t="s">
        <v>535</v>
      </c>
      <c r="B7" s="138"/>
      <c r="C7" s="139"/>
      <c r="D7" s="140">
        <v>88843</v>
      </c>
      <c r="E7" s="141"/>
      <c r="F7" s="142">
        <v>49919</v>
      </c>
      <c r="G7" s="143"/>
      <c r="H7" s="144"/>
    </row>
    <row r="8" spans="1:8" x14ac:dyDescent="0.15">
      <c r="A8" s="145"/>
      <c r="B8" s="146"/>
      <c r="C8" s="147"/>
      <c r="D8" s="148">
        <v>52994</v>
      </c>
      <c r="E8" s="149"/>
      <c r="F8" s="150">
        <v>26398</v>
      </c>
      <c r="G8" s="151"/>
      <c r="H8" s="152"/>
    </row>
    <row r="9" spans="1:8" x14ac:dyDescent="0.15">
      <c r="A9" s="133" t="s">
        <v>536</v>
      </c>
      <c r="B9" s="138"/>
      <c r="C9" s="139"/>
      <c r="D9" s="140">
        <v>88831</v>
      </c>
      <c r="E9" s="141"/>
      <c r="F9" s="142">
        <v>47738</v>
      </c>
      <c r="G9" s="143"/>
      <c r="H9" s="144"/>
    </row>
    <row r="10" spans="1:8" x14ac:dyDescent="0.15">
      <c r="A10" s="145"/>
      <c r="B10" s="146"/>
      <c r="C10" s="147"/>
      <c r="D10" s="148">
        <v>40984</v>
      </c>
      <c r="E10" s="149"/>
      <c r="F10" s="150">
        <v>24937</v>
      </c>
      <c r="G10" s="151"/>
      <c r="H10" s="152"/>
    </row>
    <row r="11" spans="1:8" x14ac:dyDescent="0.15">
      <c r="A11" s="133" t="s">
        <v>537</v>
      </c>
      <c r="B11" s="138"/>
      <c r="C11" s="139"/>
      <c r="D11" s="140">
        <v>108513</v>
      </c>
      <c r="E11" s="141"/>
      <c r="F11" s="142">
        <v>52191</v>
      </c>
      <c r="G11" s="143"/>
      <c r="H11" s="144"/>
    </row>
    <row r="12" spans="1:8" x14ac:dyDescent="0.15">
      <c r="A12" s="145"/>
      <c r="B12" s="146"/>
      <c r="C12" s="153"/>
      <c r="D12" s="148">
        <v>65467</v>
      </c>
      <c r="E12" s="149"/>
      <c r="F12" s="150">
        <v>24843</v>
      </c>
      <c r="G12" s="151"/>
      <c r="H12" s="152"/>
    </row>
    <row r="13" spans="1:8" x14ac:dyDescent="0.15">
      <c r="A13" s="133"/>
      <c r="B13" s="138"/>
      <c r="C13" s="154"/>
      <c r="D13" s="155">
        <v>83890</v>
      </c>
      <c r="E13" s="156"/>
      <c r="F13" s="157">
        <v>51282</v>
      </c>
      <c r="G13" s="158"/>
      <c r="H13" s="144"/>
    </row>
    <row r="14" spans="1:8" x14ac:dyDescent="0.15">
      <c r="A14" s="145"/>
      <c r="B14" s="146"/>
      <c r="C14" s="147"/>
      <c r="D14" s="148">
        <v>52882</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2.86</v>
      </c>
      <c r="C19" s="159">
        <f>ROUND(VALUE(SUBSTITUTE(実質収支比率等に係る経年分析!G$48,"▲","-")),2)</f>
        <v>3.48</v>
      </c>
      <c r="D19" s="159">
        <f>ROUND(VALUE(SUBSTITUTE(実質収支比率等に係る経年分析!H$48,"▲","-")),2)</f>
        <v>3.27</v>
      </c>
      <c r="E19" s="159">
        <f>ROUND(VALUE(SUBSTITUTE(実質収支比率等に係る経年分析!I$48,"▲","-")),2)</f>
        <v>2.98</v>
      </c>
      <c r="F19" s="159">
        <f>ROUND(VALUE(SUBSTITUTE(実質収支比率等に係る経年分析!J$48,"▲","-")),2)</f>
        <v>2.42</v>
      </c>
    </row>
    <row r="20" spans="1:11" x14ac:dyDescent="0.15">
      <c r="A20" s="159" t="s">
        <v>49</v>
      </c>
      <c r="B20" s="159">
        <f>ROUND(VALUE(SUBSTITUTE(実質収支比率等に係る経年分析!F$47,"▲","-")),2)</f>
        <v>15.28</v>
      </c>
      <c r="C20" s="159">
        <f>ROUND(VALUE(SUBSTITUTE(実質収支比率等に係る経年分析!G$47,"▲","-")),2)</f>
        <v>15.05</v>
      </c>
      <c r="D20" s="159">
        <f>ROUND(VALUE(SUBSTITUTE(実質収支比率等に係る経年分析!H$47,"▲","-")),2)</f>
        <v>14.71</v>
      </c>
      <c r="E20" s="159">
        <f>ROUND(VALUE(SUBSTITUTE(実質収支比率等に係る経年分析!I$47,"▲","-")),2)</f>
        <v>13.25</v>
      </c>
      <c r="F20" s="159">
        <f>ROUND(VALUE(SUBSTITUTE(実質収支比率等に係る経年分析!J$47,"▲","-")),2)</f>
        <v>10.199999999999999</v>
      </c>
    </row>
    <row r="21" spans="1:11" x14ac:dyDescent="0.15">
      <c r="A21" s="159" t="s">
        <v>50</v>
      </c>
      <c r="B21" s="159">
        <f>IF(ISNUMBER(VALUE(SUBSTITUTE(実質収支比率等に係る経年分析!F$49,"▲","-"))),ROUND(VALUE(SUBSTITUTE(実質収支比率等に係る経年分析!F$49,"▲","-")),2),NA())</f>
        <v>2.3199999999999998</v>
      </c>
      <c r="C21" s="159">
        <f>IF(ISNUMBER(VALUE(SUBSTITUTE(実質収支比率等に係る経年分析!G$49,"▲","-"))),ROUND(VALUE(SUBSTITUTE(実質収支比率等に係る経年分析!G$49,"▲","-")),2),NA())</f>
        <v>0.15</v>
      </c>
      <c r="D21" s="159">
        <f>IF(ISNUMBER(VALUE(SUBSTITUTE(実質収支比率等に係る経年分析!H$49,"▲","-"))),ROUND(VALUE(SUBSTITUTE(実質収支比率等に係る経年分析!H$49,"▲","-")),2),NA())</f>
        <v>-0.13</v>
      </c>
      <c r="E21" s="159">
        <f>IF(ISNUMBER(VALUE(SUBSTITUTE(実質収支比率等に係る経年分析!I$49,"▲","-"))),ROUND(VALUE(SUBSTITUTE(実質収支比率等に係る経年分析!I$49,"▲","-")),2),NA())</f>
        <v>-1.75</v>
      </c>
      <c r="F21" s="159">
        <f>IF(ISNUMBER(VALUE(SUBSTITUTE(実質収支比率等に係る経年分析!J$49,"▲","-"))),ROUND(VALUE(SUBSTITUTE(実質収支比率等に係る経年分析!J$49,"▲","-")),2),NA())</f>
        <v>-3.4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土地造成事業特別会計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5.48</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0.45</v>
      </c>
      <c r="D36" s="160">
        <f>IF(ROUND(VALUE(SUBSTITUTE(連結実質赤字比率に係る赤字・黒字の構成分析!G$34,"▲", "-")), 2) &lt; 0, ABS(ROUND(VALUE(SUBSTITUTE(連結実質赤字比率に係る赤字・黒字の構成分析!G$34,"▲", "-")), 2)), NA())</f>
        <v>0.54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1.39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1.19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1.7</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1041</v>
      </c>
      <c r="E42" s="161"/>
      <c r="F42" s="161"/>
      <c r="G42" s="161">
        <f>'実質公債費比率（分子）の構造'!L$52</f>
        <v>1050</v>
      </c>
      <c r="H42" s="161"/>
      <c r="I42" s="161"/>
      <c r="J42" s="161">
        <f>'実質公債費比率（分子）の構造'!M$52</f>
        <v>1067</v>
      </c>
      <c r="K42" s="161"/>
      <c r="L42" s="161"/>
      <c r="M42" s="161">
        <f>'実質公債費比率（分子）の構造'!N$52</f>
        <v>1043</v>
      </c>
      <c r="N42" s="161"/>
      <c r="O42" s="161"/>
      <c r="P42" s="161">
        <f>'実質公債費比率（分子）の構造'!O$52</f>
        <v>1018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18</v>
      </c>
      <c r="C44" s="161"/>
      <c r="D44" s="161"/>
      <c r="E44" s="161">
        <f>'実質公債費比率（分子）の構造'!L$50</f>
        <v>17</v>
      </c>
      <c r="F44" s="161"/>
      <c r="G44" s="161"/>
      <c r="H44" s="161">
        <f>'実質公債費比率（分子）の構造'!M$50</f>
        <v>14</v>
      </c>
      <c r="I44" s="161"/>
      <c r="J44" s="161"/>
      <c r="K44" s="161">
        <f>'実質公債費比率（分子）の構造'!N$50</f>
        <v>13</v>
      </c>
      <c r="L44" s="161"/>
      <c r="M44" s="161"/>
      <c r="N44" s="161">
        <f>'実質公債費比率（分子）の構造'!O$50</f>
        <v>10</v>
      </c>
      <c r="O44" s="161"/>
      <c r="P44" s="161"/>
    </row>
    <row r="45" spans="1:16" x14ac:dyDescent="0.15">
      <c r="A45" s="161" t="s">
        <v>60</v>
      </c>
      <c r="B45" s="161">
        <f>'実質公債費比率（分子）の構造'!K$49</f>
        <v>97</v>
      </c>
      <c r="C45" s="161"/>
      <c r="D45" s="161"/>
      <c r="E45" s="161">
        <f>'実質公債費比率（分子）の構造'!L$49</f>
        <v>86</v>
      </c>
      <c r="F45" s="161"/>
      <c r="G45" s="161"/>
      <c r="H45" s="161">
        <f>'実質公債費比率（分子）の構造'!M$49</f>
        <v>87</v>
      </c>
      <c r="I45" s="161"/>
      <c r="J45" s="161"/>
      <c r="K45" s="161">
        <f>'実質公債費比率（分子）の構造'!N$49</f>
        <v>123</v>
      </c>
      <c r="L45" s="161"/>
      <c r="M45" s="161"/>
      <c r="N45" s="161">
        <f>'実質公債費比率（分子）の構造'!O$49</f>
        <v>172</v>
      </c>
      <c r="O45" s="161"/>
      <c r="P45" s="161"/>
    </row>
    <row r="46" spans="1:16" x14ac:dyDescent="0.15">
      <c r="A46" s="161" t="s">
        <v>61</v>
      </c>
      <c r="B46" s="161">
        <f>'実質公債費比率（分子）の構造'!K$48</f>
        <v>380</v>
      </c>
      <c r="C46" s="161"/>
      <c r="D46" s="161"/>
      <c r="E46" s="161">
        <f>'実質公債費比率（分子）の構造'!L$48</f>
        <v>370</v>
      </c>
      <c r="F46" s="161"/>
      <c r="G46" s="161"/>
      <c r="H46" s="161">
        <f>'実質公債費比率（分子）の構造'!M$48</f>
        <v>465</v>
      </c>
      <c r="I46" s="161"/>
      <c r="J46" s="161"/>
      <c r="K46" s="161">
        <f>'実質公債費比率（分子）の構造'!N$48</f>
        <v>456</v>
      </c>
      <c r="L46" s="161"/>
      <c r="M46" s="161"/>
      <c r="N46" s="161">
        <f>'実質公債費比率（分子）の構造'!O$48</f>
        <v>417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1024</v>
      </c>
      <c r="C49" s="161"/>
      <c r="D49" s="161"/>
      <c r="E49" s="161">
        <f>'実質公債費比率（分子）の構造'!L$45</f>
        <v>1029</v>
      </c>
      <c r="F49" s="161"/>
      <c r="G49" s="161"/>
      <c r="H49" s="161">
        <f>'実質公債費比率（分子）の構造'!M$45</f>
        <v>1042</v>
      </c>
      <c r="I49" s="161"/>
      <c r="J49" s="161"/>
      <c r="K49" s="161">
        <f>'実質公債費比率（分子）の構造'!N$45</f>
        <v>1038</v>
      </c>
      <c r="L49" s="161"/>
      <c r="M49" s="161"/>
      <c r="N49" s="161">
        <f>'実質公債費比率（分子）の構造'!O$45</f>
        <v>1050</v>
      </c>
      <c r="O49" s="161"/>
      <c r="P49" s="161"/>
    </row>
    <row r="50" spans="1:16" x14ac:dyDescent="0.15">
      <c r="A50" s="161" t="s">
        <v>65</v>
      </c>
      <c r="B50" s="161" t="e">
        <f>NA()</f>
        <v>#N/A</v>
      </c>
      <c r="C50" s="161">
        <f>IF(ISNUMBER('実質公債費比率（分子）の構造'!K$53),'実質公債費比率（分子）の構造'!K$53,NA())</f>
        <v>478</v>
      </c>
      <c r="D50" s="161" t="e">
        <f>NA()</f>
        <v>#N/A</v>
      </c>
      <c r="E50" s="161" t="e">
        <f>NA()</f>
        <v>#N/A</v>
      </c>
      <c r="F50" s="161">
        <f>IF(ISNUMBER('実質公債費比率（分子）の構造'!L$53),'実質公債費比率（分子）の構造'!L$53,NA())</f>
        <v>452</v>
      </c>
      <c r="G50" s="161" t="e">
        <f>NA()</f>
        <v>#N/A</v>
      </c>
      <c r="H50" s="161" t="e">
        <f>NA()</f>
        <v>#N/A</v>
      </c>
      <c r="I50" s="161">
        <f>IF(ISNUMBER('実質公債費比率（分子）の構造'!M$53),'実質公債費比率（分子）の構造'!M$53,NA())</f>
        <v>541</v>
      </c>
      <c r="J50" s="161" t="e">
        <f>NA()</f>
        <v>#N/A</v>
      </c>
      <c r="K50" s="161" t="e">
        <f>NA()</f>
        <v>#N/A</v>
      </c>
      <c r="L50" s="161">
        <f>IF(ISNUMBER('実質公債費比率（分子）の構造'!N$53),'実質公債費比率（分子）の構造'!N$53,NA())</f>
        <v>587</v>
      </c>
      <c r="M50" s="161" t="e">
        <f>NA()</f>
        <v>#N/A</v>
      </c>
      <c r="N50" s="161" t="e">
        <f>NA()</f>
        <v>#N/A</v>
      </c>
      <c r="O50" s="161">
        <f>IF(ISNUMBER('実質公債費比率（分子）の構造'!O$53),'実質公債費比率（分子）の構造'!O$53,NA())</f>
        <v>631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10483</v>
      </c>
      <c r="E56" s="160"/>
      <c r="F56" s="160"/>
      <c r="G56" s="160">
        <f>'将来負担比率（分子）の構造'!J$52</f>
        <v>10456</v>
      </c>
      <c r="H56" s="160"/>
      <c r="I56" s="160"/>
      <c r="J56" s="160">
        <f>'将来負担比率（分子）の構造'!K$52</f>
        <v>10738</v>
      </c>
      <c r="K56" s="160"/>
      <c r="L56" s="160"/>
      <c r="M56" s="160">
        <f>'将来負担比率（分子）の構造'!L$52</f>
        <v>10586</v>
      </c>
      <c r="N56" s="160"/>
      <c r="O56" s="160"/>
      <c r="P56" s="160">
        <f>'将来負担比率（分子）の構造'!M$52</f>
        <v>11164</v>
      </c>
    </row>
    <row r="57" spans="1:16" x14ac:dyDescent="0.15">
      <c r="A57" s="160" t="s">
        <v>36</v>
      </c>
      <c r="B57" s="160"/>
      <c r="C57" s="160"/>
      <c r="D57" s="160">
        <f>'将来負担比率（分子）の構造'!I$51</f>
        <v>1119</v>
      </c>
      <c r="E57" s="160"/>
      <c r="F57" s="160"/>
      <c r="G57" s="160">
        <f>'将来負担比率（分子）の構造'!J$51</f>
        <v>1114</v>
      </c>
      <c r="H57" s="160"/>
      <c r="I57" s="160"/>
      <c r="J57" s="160">
        <f>'将来負担比率（分子）の構造'!K$51</f>
        <v>1109</v>
      </c>
      <c r="K57" s="160"/>
      <c r="L57" s="160"/>
      <c r="M57" s="160">
        <f>'将来負担比率（分子）の構造'!L$51</f>
        <v>1105</v>
      </c>
      <c r="N57" s="160"/>
      <c r="O57" s="160"/>
      <c r="P57" s="160">
        <f>'将来負担比率（分子）の構造'!M$51</f>
        <v>1169</v>
      </c>
    </row>
    <row r="58" spans="1:16" x14ac:dyDescent="0.15">
      <c r="A58" s="160" t="s">
        <v>35</v>
      </c>
      <c r="B58" s="160"/>
      <c r="C58" s="160"/>
      <c r="D58" s="160">
        <f>'将来負担比率（分子）の構造'!I$50</f>
        <v>3028</v>
      </c>
      <c r="E58" s="160"/>
      <c r="F58" s="160"/>
      <c r="G58" s="160">
        <f>'将来負担比率（分子）の構造'!J$50</f>
        <v>2914</v>
      </c>
      <c r="H58" s="160"/>
      <c r="I58" s="160"/>
      <c r="J58" s="160">
        <f>'将来負担比率（分子）の構造'!K$50</f>
        <v>2696</v>
      </c>
      <c r="K58" s="160"/>
      <c r="L58" s="160"/>
      <c r="M58" s="160">
        <f>'将来負担比率（分子）の構造'!L$50</f>
        <v>2298</v>
      </c>
      <c r="N58" s="160"/>
      <c r="O58" s="160"/>
      <c r="P58" s="160">
        <f>'将来負担比率（分子）の構造'!M$50</f>
        <v>1734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1431</v>
      </c>
      <c r="C62" s="160"/>
      <c r="D62" s="160"/>
      <c r="E62" s="160">
        <f>'将来負担比率（分子）の構造'!J$45</f>
        <v>1435</v>
      </c>
      <c r="F62" s="160"/>
      <c r="G62" s="160"/>
      <c r="H62" s="160">
        <f>'将来負担比率（分子）の構造'!K$45</f>
        <v>1336</v>
      </c>
      <c r="I62" s="160"/>
      <c r="J62" s="160"/>
      <c r="K62" s="160">
        <f>'将来負担比率（分子）の構造'!L$45</f>
        <v>1275</v>
      </c>
      <c r="L62" s="160"/>
      <c r="M62" s="160"/>
      <c r="N62" s="160">
        <f>'将来負担比率（分子）の構造'!M$45</f>
        <v>1234</v>
      </c>
      <c r="O62" s="160"/>
      <c r="P62" s="160"/>
    </row>
    <row r="63" spans="1:16" x14ac:dyDescent="0.15">
      <c r="A63" s="160" t="s">
        <v>28</v>
      </c>
      <c r="B63" s="160">
        <f>'将来負担比率（分子）の構造'!I$44</f>
        <v>579</v>
      </c>
      <c r="C63" s="160"/>
      <c r="D63" s="160"/>
      <c r="E63" s="160">
        <f>'将来負担比率（分子）の構造'!J$44</f>
        <v>1500</v>
      </c>
      <c r="F63" s="160"/>
      <c r="G63" s="160"/>
      <c r="H63" s="160">
        <f>'将来負担比率（分子）の構造'!K$44</f>
        <v>1390</v>
      </c>
      <c r="I63" s="160"/>
      <c r="J63" s="160"/>
      <c r="K63" s="160">
        <f>'将来負担比率（分子）の構造'!L$44</f>
        <v>1318</v>
      </c>
      <c r="L63" s="160"/>
      <c r="M63" s="160"/>
      <c r="N63" s="160">
        <f>'将来負担比率（分子）の構造'!M$44</f>
        <v>1152</v>
      </c>
      <c r="O63" s="160"/>
      <c r="P63" s="160"/>
    </row>
    <row r="64" spans="1:16" x14ac:dyDescent="0.15">
      <c r="A64" s="160" t="s">
        <v>27</v>
      </c>
      <c r="B64" s="160">
        <f>'将来負担比率（分子）の構造'!I$43</f>
        <v>3487</v>
      </c>
      <c r="C64" s="160"/>
      <c r="D64" s="160"/>
      <c r="E64" s="160">
        <f>'将来負担比率（分子）の構造'!J$43</f>
        <v>3414</v>
      </c>
      <c r="F64" s="160"/>
      <c r="G64" s="160"/>
      <c r="H64" s="160">
        <f>'将来負担比率（分子）の構造'!K$43</f>
        <v>3349</v>
      </c>
      <c r="I64" s="160"/>
      <c r="J64" s="160"/>
      <c r="K64" s="160">
        <f>'将来負担比率（分子）の構造'!L$43</f>
        <v>3215</v>
      </c>
      <c r="L64" s="160"/>
      <c r="M64" s="160"/>
      <c r="N64" s="160">
        <f>'将来負担比率（分子）の構造'!M$43</f>
        <v>2944</v>
      </c>
      <c r="O64" s="160"/>
      <c r="P64" s="160"/>
    </row>
    <row r="65" spans="1:16" x14ac:dyDescent="0.15">
      <c r="A65" s="160" t="s">
        <v>26</v>
      </c>
      <c r="B65" s="160">
        <f>'将来負担比率（分子）の構造'!I$42</f>
        <v>422</v>
      </c>
      <c r="C65" s="160"/>
      <c r="D65" s="160"/>
      <c r="E65" s="160">
        <f>'将来負担比率（分子）の構造'!J$42</f>
        <v>120</v>
      </c>
      <c r="F65" s="160"/>
      <c r="G65" s="160"/>
      <c r="H65" s="160">
        <f>'将来負担比率（分子）の構造'!K$42</f>
        <v>78</v>
      </c>
      <c r="I65" s="160"/>
      <c r="J65" s="160"/>
      <c r="K65" s="160">
        <f>'将来負担比率（分子）の構造'!L$42</f>
        <v>56</v>
      </c>
      <c r="L65" s="160"/>
      <c r="M65" s="160"/>
      <c r="N65" s="160">
        <f>'将来負担比率（分子）の構造'!M$42</f>
        <v>43</v>
      </c>
      <c r="O65" s="160"/>
      <c r="P65" s="160"/>
    </row>
    <row r="66" spans="1:16" x14ac:dyDescent="0.15">
      <c r="A66" s="160" t="s">
        <v>25</v>
      </c>
      <c r="B66" s="160">
        <f>'将来負担比率（分子）の構造'!I$41</f>
        <v>9217</v>
      </c>
      <c r="C66" s="160"/>
      <c r="D66" s="160"/>
      <c r="E66" s="160">
        <f>'将来負担比率（分子）の構造'!J$41</f>
        <v>10105</v>
      </c>
      <c r="F66" s="160"/>
      <c r="G66" s="160"/>
      <c r="H66" s="160">
        <f>'将来負担比率（分子）の構造'!K$41</f>
        <v>10672</v>
      </c>
      <c r="I66" s="160"/>
      <c r="J66" s="160"/>
      <c r="K66" s="160">
        <f>'将来負担比率（分子）の構造'!L$41</f>
        <v>11401</v>
      </c>
      <c r="L66" s="160"/>
      <c r="M66" s="160"/>
      <c r="N66" s="160">
        <f>'将来負担比率（分子）の構造'!M$41</f>
        <v>12344</v>
      </c>
      <c r="O66" s="160"/>
      <c r="P66" s="160"/>
    </row>
    <row r="67" spans="1:16" x14ac:dyDescent="0.15">
      <c r="A67" s="160" t="s">
        <v>69</v>
      </c>
      <c r="B67" s="160" t="e">
        <f>NA()</f>
        <v>#N/A</v>
      </c>
      <c r="C67" s="160">
        <f>IF(ISNUMBER('将来負担比率（分子）の構造'!I$53), IF('将来負担比率（分子）の構造'!I$53 &lt; 0, 0, '将来負担比率（分子）の構造'!I$53), NA())</f>
        <v>506</v>
      </c>
      <c r="D67" s="160" t="e">
        <f>NA()</f>
        <v>#N/A</v>
      </c>
      <c r="E67" s="160" t="e">
        <f>NA()</f>
        <v>#N/A</v>
      </c>
      <c r="F67" s="160">
        <f>IF(ISNUMBER('将来負担比率（分子）の構造'!J$53), IF('将来負担比率（分子）の構造'!J$53 &lt; 0, 0, '将来負担比率（分子）の構造'!J$53), NA())</f>
        <v>2090</v>
      </c>
      <c r="G67" s="160" t="e">
        <f>NA()</f>
        <v>#N/A</v>
      </c>
      <c r="H67" s="160" t="e">
        <f>NA()</f>
        <v>#N/A</v>
      </c>
      <c r="I67" s="160">
        <f>IF(ISNUMBER('将来負担比率（分子）の構造'!K$53), IF('将来負担比率（分子）の構造'!K$53 &lt; 0, 0, '将来負担比率（分子）の構造'!K$53), NA())</f>
        <v>2282</v>
      </c>
      <c r="J67" s="160" t="e">
        <f>NA()</f>
        <v>#N/A</v>
      </c>
      <c r="K67" s="160" t="e">
        <f>NA()</f>
        <v>#N/A</v>
      </c>
      <c r="L67" s="160">
        <f>IF(ISNUMBER('将来負担比率（分子）の構造'!L$53), IF('将来負担比率（分子）の構造'!L$53 &lt; 0, 0, '将来負担比率（分子）の構造'!L$53), NA())</f>
        <v>3276</v>
      </c>
      <c r="M67" s="160" t="e">
        <f>NA()</f>
        <v>#N/A</v>
      </c>
      <c r="N67" s="160" t="e">
        <f>NA()</f>
        <v>#N/A</v>
      </c>
      <c r="O67" s="160">
        <f>IF(ISNUMBER('将来負担比率（分子）の構造'!M$53), IF('将来負担比率（分子）の構造'!M$53 &lt; 0, 0, '将来負担比率（分子）の構造'!M$53), NA())</f>
        <v>3650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1008</v>
      </c>
      <c r="C72" s="164">
        <f>基金残高に係る経年分析!G55</f>
        <v>908</v>
      </c>
      <c r="D72" s="164">
        <f>基金残高に係る経年分析!H55</f>
        <v>708</v>
      </c>
    </row>
    <row r="73" spans="1:16" x14ac:dyDescent="0.15">
      <c r="A73" s="163" t="s">
        <v>72</v>
      </c>
      <c r="B73" s="164">
        <f>基金残高に係る経年分析!F56</f>
        <v>576</v>
      </c>
      <c r="C73" s="164">
        <f>基金残高に係る経年分析!G56</f>
        <v>376</v>
      </c>
      <c r="D73" s="164">
        <f>基金残高に係る経年分析!H56</f>
        <v>181</v>
      </c>
    </row>
    <row r="74" spans="1:16" x14ac:dyDescent="0.15">
      <c r="A74" s="163" t="s">
        <v>73</v>
      </c>
      <c r="B74" s="164">
        <f>基金残高に係る経年分析!F57</f>
        <v>946</v>
      </c>
      <c r="C74" s="164">
        <f>基金残高に係る経年分析!G57</f>
        <v>846</v>
      </c>
      <c r="D74" s="164">
        <f>基金残高に係る経年分析!H57</f>
        <v>661</v>
      </c>
    </row>
  </sheetData>
  <sheetProtection algorithmName="SHA-512" hashValue="OULSVIEA1oyXuNMpeeDpP5oIAVJaJhiyhjnTmDVj0phJ7Dc6FMywg/djH4jvd13HE8Zr8S6kauaNlo3xxXrDkQ==" saltValue="gOXPnyAkLZfM63Wv4FwZ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2974893</v>
      </c>
      <c r="S5" s="649"/>
      <c r="T5" s="649"/>
      <c r="U5" s="649"/>
      <c r="V5" s="649"/>
      <c r="W5" s="649"/>
      <c r="X5" s="649"/>
      <c r="Y5" s="650"/>
      <c r="Z5" s="651">
        <v>22</v>
      </c>
      <c r="AA5" s="651"/>
      <c r="AB5" s="651"/>
      <c r="AC5" s="651"/>
      <c r="AD5" s="652">
        <v>2974893</v>
      </c>
      <c r="AE5" s="652"/>
      <c r="AF5" s="652"/>
      <c r="AG5" s="652"/>
      <c r="AH5" s="652"/>
      <c r="AI5" s="652"/>
      <c r="AJ5" s="652"/>
      <c r="AK5" s="652"/>
      <c r="AL5" s="653">
        <v>44.5</v>
      </c>
      <c r="AM5" s="654"/>
      <c r="AN5" s="654"/>
      <c r="AO5" s="655"/>
      <c r="AP5" s="645" t="s">
        <v>218</v>
      </c>
      <c r="AQ5" s="646"/>
      <c r="AR5" s="646"/>
      <c r="AS5" s="646"/>
      <c r="AT5" s="646"/>
      <c r="AU5" s="646"/>
      <c r="AV5" s="646"/>
      <c r="AW5" s="646"/>
      <c r="AX5" s="646"/>
      <c r="AY5" s="646"/>
      <c r="AZ5" s="646"/>
      <c r="BA5" s="646"/>
      <c r="BB5" s="646"/>
      <c r="BC5" s="646"/>
      <c r="BD5" s="646"/>
      <c r="BE5" s="646"/>
      <c r="BF5" s="647"/>
      <c r="BG5" s="659">
        <v>2951739</v>
      </c>
      <c r="BH5" s="660"/>
      <c r="BI5" s="660"/>
      <c r="BJ5" s="660"/>
      <c r="BK5" s="660"/>
      <c r="BL5" s="660"/>
      <c r="BM5" s="660"/>
      <c r="BN5" s="661"/>
      <c r="BO5" s="662">
        <v>99.2</v>
      </c>
      <c r="BP5" s="662"/>
      <c r="BQ5" s="662"/>
      <c r="BR5" s="662"/>
      <c r="BS5" s="663">
        <v>33144</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110979</v>
      </c>
      <c r="S6" s="660"/>
      <c r="T6" s="660"/>
      <c r="U6" s="660"/>
      <c r="V6" s="660"/>
      <c r="W6" s="660"/>
      <c r="X6" s="660"/>
      <c r="Y6" s="661"/>
      <c r="Z6" s="662">
        <v>0.8</v>
      </c>
      <c r="AA6" s="662"/>
      <c r="AB6" s="662"/>
      <c r="AC6" s="662"/>
      <c r="AD6" s="663">
        <v>110979</v>
      </c>
      <c r="AE6" s="663"/>
      <c r="AF6" s="663"/>
      <c r="AG6" s="663"/>
      <c r="AH6" s="663"/>
      <c r="AI6" s="663"/>
      <c r="AJ6" s="663"/>
      <c r="AK6" s="663"/>
      <c r="AL6" s="664">
        <v>1.7</v>
      </c>
      <c r="AM6" s="665"/>
      <c r="AN6" s="665"/>
      <c r="AO6" s="666"/>
      <c r="AP6" s="656" t="s">
        <v>223</v>
      </c>
      <c r="AQ6" s="657"/>
      <c r="AR6" s="657"/>
      <c r="AS6" s="657"/>
      <c r="AT6" s="657"/>
      <c r="AU6" s="657"/>
      <c r="AV6" s="657"/>
      <c r="AW6" s="657"/>
      <c r="AX6" s="657"/>
      <c r="AY6" s="657"/>
      <c r="AZ6" s="657"/>
      <c r="BA6" s="657"/>
      <c r="BB6" s="657"/>
      <c r="BC6" s="657"/>
      <c r="BD6" s="657"/>
      <c r="BE6" s="657"/>
      <c r="BF6" s="658"/>
      <c r="BG6" s="659">
        <v>2951739</v>
      </c>
      <c r="BH6" s="660"/>
      <c r="BI6" s="660"/>
      <c r="BJ6" s="660"/>
      <c r="BK6" s="660"/>
      <c r="BL6" s="660"/>
      <c r="BM6" s="660"/>
      <c r="BN6" s="661"/>
      <c r="BO6" s="662">
        <v>99.2</v>
      </c>
      <c r="BP6" s="662"/>
      <c r="BQ6" s="662"/>
      <c r="BR6" s="662"/>
      <c r="BS6" s="663">
        <v>33144</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134988</v>
      </c>
      <c r="CS6" s="660"/>
      <c r="CT6" s="660"/>
      <c r="CU6" s="660"/>
      <c r="CV6" s="660"/>
      <c r="CW6" s="660"/>
      <c r="CX6" s="660"/>
      <c r="CY6" s="661"/>
      <c r="CZ6" s="653">
        <v>1</v>
      </c>
      <c r="DA6" s="654"/>
      <c r="DB6" s="654"/>
      <c r="DC6" s="673"/>
      <c r="DD6" s="668" t="s">
        <v>225</v>
      </c>
      <c r="DE6" s="660"/>
      <c r="DF6" s="660"/>
      <c r="DG6" s="660"/>
      <c r="DH6" s="660"/>
      <c r="DI6" s="660"/>
      <c r="DJ6" s="660"/>
      <c r="DK6" s="660"/>
      <c r="DL6" s="660"/>
      <c r="DM6" s="660"/>
      <c r="DN6" s="660"/>
      <c r="DO6" s="660"/>
      <c r="DP6" s="661"/>
      <c r="DQ6" s="668">
        <v>134987</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4576</v>
      </c>
      <c r="S7" s="660"/>
      <c r="T7" s="660"/>
      <c r="U7" s="660"/>
      <c r="V7" s="660"/>
      <c r="W7" s="660"/>
      <c r="X7" s="660"/>
      <c r="Y7" s="661"/>
      <c r="Z7" s="662">
        <v>0</v>
      </c>
      <c r="AA7" s="662"/>
      <c r="AB7" s="662"/>
      <c r="AC7" s="662"/>
      <c r="AD7" s="663">
        <v>4576</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1199868</v>
      </c>
      <c r="BH7" s="660"/>
      <c r="BI7" s="660"/>
      <c r="BJ7" s="660"/>
      <c r="BK7" s="660"/>
      <c r="BL7" s="660"/>
      <c r="BM7" s="660"/>
      <c r="BN7" s="661"/>
      <c r="BO7" s="662">
        <v>40.299999999999997</v>
      </c>
      <c r="BP7" s="662"/>
      <c r="BQ7" s="662"/>
      <c r="BR7" s="662"/>
      <c r="BS7" s="663">
        <v>33144</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1139919</v>
      </c>
      <c r="CS7" s="660"/>
      <c r="CT7" s="660"/>
      <c r="CU7" s="660"/>
      <c r="CV7" s="660"/>
      <c r="CW7" s="660"/>
      <c r="CX7" s="660"/>
      <c r="CY7" s="661"/>
      <c r="CZ7" s="662">
        <v>8.6999999999999993</v>
      </c>
      <c r="DA7" s="662"/>
      <c r="DB7" s="662"/>
      <c r="DC7" s="662"/>
      <c r="DD7" s="668">
        <v>129069</v>
      </c>
      <c r="DE7" s="660"/>
      <c r="DF7" s="660"/>
      <c r="DG7" s="660"/>
      <c r="DH7" s="660"/>
      <c r="DI7" s="660"/>
      <c r="DJ7" s="660"/>
      <c r="DK7" s="660"/>
      <c r="DL7" s="660"/>
      <c r="DM7" s="660"/>
      <c r="DN7" s="660"/>
      <c r="DO7" s="660"/>
      <c r="DP7" s="661"/>
      <c r="DQ7" s="668">
        <v>984226</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6498</v>
      </c>
      <c r="S8" s="660"/>
      <c r="T8" s="660"/>
      <c r="U8" s="660"/>
      <c r="V8" s="660"/>
      <c r="W8" s="660"/>
      <c r="X8" s="660"/>
      <c r="Y8" s="661"/>
      <c r="Z8" s="662">
        <v>0</v>
      </c>
      <c r="AA8" s="662"/>
      <c r="AB8" s="662"/>
      <c r="AC8" s="662"/>
      <c r="AD8" s="663">
        <v>6498</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45882</v>
      </c>
      <c r="BH8" s="660"/>
      <c r="BI8" s="660"/>
      <c r="BJ8" s="660"/>
      <c r="BK8" s="660"/>
      <c r="BL8" s="660"/>
      <c r="BM8" s="660"/>
      <c r="BN8" s="661"/>
      <c r="BO8" s="662">
        <v>1.5</v>
      </c>
      <c r="BP8" s="662"/>
      <c r="BQ8" s="662"/>
      <c r="BR8" s="662"/>
      <c r="BS8" s="668" t="s">
        <v>225</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3705039</v>
      </c>
      <c r="CS8" s="660"/>
      <c r="CT8" s="660"/>
      <c r="CU8" s="660"/>
      <c r="CV8" s="660"/>
      <c r="CW8" s="660"/>
      <c r="CX8" s="660"/>
      <c r="CY8" s="661"/>
      <c r="CZ8" s="662">
        <v>28.3</v>
      </c>
      <c r="DA8" s="662"/>
      <c r="DB8" s="662"/>
      <c r="DC8" s="662"/>
      <c r="DD8" s="668">
        <v>29310</v>
      </c>
      <c r="DE8" s="660"/>
      <c r="DF8" s="660"/>
      <c r="DG8" s="660"/>
      <c r="DH8" s="660"/>
      <c r="DI8" s="660"/>
      <c r="DJ8" s="660"/>
      <c r="DK8" s="660"/>
      <c r="DL8" s="660"/>
      <c r="DM8" s="660"/>
      <c r="DN8" s="660"/>
      <c r="DO8" s="660"/>
      <c r="DP8" s="661"/>
      <c r="DQ8" s="668">
        <v>1859791</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6570</v>
      </c>
      <c r="S9" s="660"/>
      <c r="T9" s="660"/>
      <c r="U9" s="660"/>
      <c r="V9" s="660"/>
      <c r="W9" s="660"/>
      <c r="X9" s="660"/>
      <c r="Y9" s="661"/>
      <c r="Z9" s="662">
        <v>0</v>
      </c>
      <c r="AA9" s="662"/>
      <c r="AB9" s="662"/>
      <c r="AC9" s="662"/>
      <c r="AD9" s="663">
        <v>6570</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987162</v>
      </c>
      <c r="BH9" s="660"/>
      <c r="BI9" s="660"/>
      <c r="BJ9" s="660"/>
      <c r="BK9" s="660"/>
      <c r="BL9" s="660"/>
      <c r="BM9" s="660"/>
      <c r="BN9" s="661"/>
      <c r="BO9" s="662">
        <v>33.200000000000003</v>
      </c>
      <c r="BP9" s="662"/>
      <c r="BQ9" s="662"/>
      <c r="BR9" s="662"/>
      <c r="BS9" s="668" t="s">
        <v>122</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1166487</v>
      </c>
      <c r="CS9" s="660"/>
      <c r="CT9" s="660"/>
      <c r="CU9" s="660"/>
      <c r="CV9" s="660"/>
      <c r="CW9" s="660"/>
      <c r="CX9" s="660"/>
      <c r="CY9" s="661"/>
      <c r="CZ9" s="662">
        <v>8.9</v>
      </c>
      <c r="DA9" s="662"/>
      <c r="DB9" s="662"/>
      <c r="DC9" s="662"/>
      <c r="DD9" s="668">
        <v>20701</v>
      </c>
      <c r="DE9" s="660"/>
      <c r="DF9" s="660"/>
      <c r="DG9" s="660"/>
      <c r="DH9" s="660"/>
      <c r="DI9" s="660"/>
      <c r="DJ9" s="660"/>
      <c r="DK9" s="660"/>
      <c r="DL9" s="660"/>
      <c r="DM9" s="660"/>
      <c r="DN9" s="660"/>
      <c r="DO9" s="660"/>
      <c r="DP9" s="661"/>
      <c r="DQ9" s="668">
        <v>1031847</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225</v>
      </c>
      <c r="AA10" s="662"/>
      <c r="AB10" s="662"/>
      <c r="AC10" s="662"/>
      <c r="AD10" s="663" t="s">
        <v>225</v>
      </c>
      <c r="AE10" s="663"/>
      <c r="AF10" s="663"/>
      <c r="AG10" s="663"/>
      <c r="AH10" s="663"/>
      <c r="AI10" s="663"/>
      <c r="AJ10" s="663"/>
      <c r="AK10" s="663"/>
      <c r="AL10" s="664" t="s">
        <v>122</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72383</v>
      </c>
      <c r="BH10" s="660"/>
      <c r="BI10" s="660"/>
      <c r="BJ10" s="660"/>
      <c r="BK10" s="660"/>
      <c r="BL10" s="660"/>
      <c r="BM10" s="660"/>
      <c r="BN10" s="661"/>
      <c r="BO10" s="662">
        <v>2.4</v>
      </c>
      <c r="BP10" s="662"/>
      <c r="BQ10" s="662"/>
      <c r="BR10" s="662"/>
      <c r="BS10" s="668">
        <v>14413</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46541</v>
      </c>
      <c r="CS10" s="660"/>
      <c r="CT10" s="660"/>
      <c r="CU10" s="660"/>
      <c r="CV10" s="660"/>
      <c r="CW10" s="660"/>
      <c r="CX10" s="660"/>
      <c r="CY10" s="661"/>
      <c r="CZ10" s="662">
        <v>0.4</v>
      </c>
      <c r="DA10" s="662"/>
      <c r="DB10" s="662"/>
      <c r="DC10" s="662"/>
      <c r="DD10" s="668">
        <v>7236</v>
      </c>
      <c r="DE10" s="660"/>
      <c r="DF10" s="660"/>
      <c r="DG10" s="660"/>
      <c r="DH10" s="660"/>
      <c r="DI10" s="660"/>
      <c r="DJ10" s="660"/>
      <c r="DK10" s="660"/>
      <c r="DL10" s="660"/>
      <c r="DM10" s="660"/>
      <c r="DN10" s="660"/>
      <c r="DO10" s="660"/>
      <c r="DP10" s="661"/>
      <c r="DQ10" s="668">
        <v>16541</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225</v>
      </c>
      <c r="AA11" s="662"/>
      <c r="AB11" s="662"/>
      <c r="AC11" s="662"/>
      <c r="AD11" s="663" t="s">
        <v>122</v>
      </c>
      <c r="AE11" s="663"/>
      <c r="AF11" s="663"/>
      <c r="AG11" s="663"/>
      <c r="AH11" s="663"/>
      <c r="AI11" s="663"/>
      <c r="AJ11" s="663"/>
      <c r="AK11" s="663"/>
      <c r="AL11" s="664" t="s">
        <v>225</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94441</v>
      </c>
      <c r="BH11" s="660"/>
      <c r="BI11" s="660"/>
      <c r="BJ11" s="660"/>
      <c r="BK11" s="660"/>
      <c r="BL11" s="660"/>
      <c r="BM11" s="660"/>
      <c r="BN11" s="661"/>
      <c r="BO11" s="662">
        <v>3.2</v>
      </c>
      <c r="BP11" s="662"/>
      <c r="BQ11" s="662"/>
      <c r="BR11" s="662"/>
      <c r="BS11" s="668">
        <v>18731</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622297</v>
      </c>
      <c r="CS11" s="660"/>
      <c r="CT11" s="660"/>
      <c r="CU11" s="660"/>
      <c r="CV11" s="660"/>
      <c r="CW11" s="660"/>
      <c r="CX11" s="660"/>
      <c r="CY11" s="661"/>
      <c r="CZ11" s="662">
        <v>4.8</v>
      </c>
      <c r="DA11" s="662"/>
      <c r="DB11" s="662"/>
      <c r="DC11" s="662"/>
      <c r="DD11" s="668">
        <v>318694</v>
      </c>
      <c r="DE11" s="660"/>
      <c r="DF11" s="660"/>
      <c r="DG11" s="660"/>
      <c r="DH11" s="660"/>
      <c r="DI11" s="660"/>
      <c r="DJ11" s="660"/>
      <c r="DK11" s="660"/>
      <c r="DL11" s="660"/>
      <c r="DM11" s="660"/>
      <c r="DN11" s="660"/>
      <c r="DO11" s="660"/>
      <c r="DP11" s="661"/>
      <c r="DQ11" s="668">
        <v>194239</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499989</v>
      </c>
      <c r="S12" s="660"/>
      <c r="T12" s="660"/>
      <c r="U12" s="660"/>
      <c r="V12" s="660"/>
      <c r="W12" s="660"/>
      <c r="X12" s="660"/>
      <c r="Y12" s="661"/>
      <c r="Z12" s="662">
        <v>3.7</v>
      </c>
      <c r="AA12" s="662"/>
      <c r="AB12" s="662"/>
      <c r="AC12" s="662"/>
      <c r="AD12" s="663">
        <v>499989</v>
      </c>
      <c r="AE12" s="663"/>
      <c r="AF12" s="663"/>
      <c r="AG12" s="663"/>
      <c r="AH12" s="663"/>
      <c r="AI12" s="663"/>
      <c r="AJ12" s="663"/>
      <c r="AK12" s="663"/>
      <c r="AL12" s="664">
        <v>7.5</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1478817</v>
      </c>
      <c r="BH12" s="660"/>
      <c r="BI12" s="660"/>
      <c r="BJ12" s="660"/>
      <c r="BK12" s="660"/>
      <c r="BL12" s="660"/>
      <c r="BM12" s="660"/>
      <c r="BN12" s="661"/>
      <c r="BO12" s="662">
        <v>49.7</v>
      </c>
      <c r="BP12" s="662"/>
      <c r="BQ12" s="662"/>
      <c r="BR12" s="662"/>
      <c r="BS12" s="668" t="s">
        <v>122</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260945</v>
      </c>
      <c r="CS12" s="660"/>
      <c r="CT12" s="660"/>
      <c r="CU12" s="660"/>
      <c r="CV12" s="660"/>
      <c r="CW12" s="660"/>
      <c r="CX12" s="660"/>
      <c r="CY12" s="661"/>
      <c r="CZ12" s="662">
        <v>2</v>
      </c>
      <c r="DA12" s="662"/>
      <c r="DB12" s="662"/>
      <c r="DC12" s="662"/>
      <c r="DD12" s="668">
        <v>43780</v>
      </c>
      <c r="DE12" s="660"/>
      <c r="DF12" s="660"/>
      <c r="DG12" s="660"/>
      <c r="DH12" s="660"/>
      <c r="DI12" s="660"/>
      <c r="DJ12" s="660"/>
      <c r="DK12" s="660"/>
      <c r="DL12" s="660"/>
      <c r="DM12" s="660"/>
      <c r="DN12" s="660"/>
      <c r="DO12" s="660"/>
      <c r="DP12" s="661"/>
      <c r="DQ12" s="668">
        <v>182378</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6613</v>
      </c>
      <c r="S13" s="660"/>
      <c r="T13" s="660"/>
      <c r="U13" s="660"/>
      <c r="V13" s="660"/>
      <c r="W13" s="660"/>
      <c r="X13" s="660"/>
      <c r="Y13" s="661"/>
      <c r="Z13" s="662">
        <v>0</v>
      </c>
      <c r="AA13" s="662"/>
      <c r="AB13" s="662"/>
      <c r="AC13" s="662"/>
      <c r="AD13" s="663">
        <v>6613</v>
      </c>
      <c r="AE13" s="663"/>
      <c r="AF13" s="663"/>
      <c r="AG13" s="663"/>
      <c r="AH13" s="663"/>
      <c r="AI13" s="663"/>
      <c r="AJ13" s="663"/>
      <c r="AK13" s="663"/>
      <c r="AL13" s="664">
        <v>0.1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1473466</v>
      </c>
      <c r="BH13" s="660"/>
      <c r="BI13" s="660"/>
      <c r="BJ13" s="660"/>
      <c r="BK13" s="660"/>
      <c r="BL13" s="660"/>
      <c r="BM13" s="660"/>
      <c r="BN13" s="661"/>
      <c r="BO13" s="662">
        <v>49.5</v>
      </c>
      <c r="BP13" s="662"/>
      <c r="BQ13" s="662"/>
      <c r="BR13" s="662"/>
      <c r="BS13" s="668" t="s">
        <v>122</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2256492</v>
      </c>
      <c r="CS13" s="660"/>
      <c r="CT13" s="660"/>
      <c r="CU13" s="660"/>
      <c r="CV13" s="660"/>
      <c r="CW13" s="660"/>
      <c r="CX13" s="660"/>
      <c r="CY13" s="661"/>
      <c r="CZ13" s="662">
        <v>17.2</v>
      </c>
      <c r="DA13" s="662"/>
      <c r="DB13" s="662"/>
      <c r="DC13" s="662"/>
      <c r="DD13" s="668">
        <v>1393858</v>
      </c>
      <c r="DE13" s="660"/>
      <c r="DF13" s="660"/>
      <c r="DG13" s="660"/>
      <c r="DH13" s="660"/>
      <c r="DI13" s="660"/>
      <c r="DJ13" s="660"/>
      <c r="DK13" s="660"/>
      <c r="DL13" s="660"/>
      <c r="DM13" s="660"/>
      <c r="DN13" s="660"/>
      <c r="DO13" s="660"/>
      <c r="DP13" s="661"/>
      <c r="DQ13" s="668">
        <v>926707</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122</v>
      </c>
      <c r="AA14" s="662"/>
      <c r="AB14" s="662"/>
      <c r="AC14" s="662"/>
      <c r="AD14" s="663" t="s">
        <v>225</v>
      </c>
      <c r="AE14" s="663"/>
      <c r="AF14" s="663"/>
      <c r="AG14" s="663"/>
      <c r="AH14" s="663"/>
      <c r="AI14" s="663"/>
      <c r="AJ14" s="663"/>
      <c r="AK14" s="663"/>
      <c r="AL14" s="664" t="s">
        <v>225</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73877</v>
      </c>
      <c r="BH14" s="660"/>
      <c r="BI14" s="660"/>
      <c r="BJ14" s="660"/>
      <c r="BK14" s="660"/>
      <c r="BL14" s="660"/>
      <c r="BM14" s="660"/>
      <c r="BN14" s="661"/>
      <c r="BO14" s="662">
        <v>2.5</v>
      </c>
      <c r="BP14" s="662"/>
      <c r="BQ14" s="662"/>
      <c r="BR14" s="662"/>
      <c r="BS14" s="668" t="s">
        <v>225</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575880</v>
      </c>
      <c r="CS14" s="660"/>
      <c r="CT14" s="660"/>
      <c r="CU14" s="660"/>
      <c r="CV14" s="660"/>
      <c r="CW14" s="660"/>
      <c r="CX14" s="660"/>
      <c r="CY14" s="661"/>
      <c r="CZ14" s="662">
        <v>4.4000000000000004</v>
      </c>
      <c r="DA14" s="662"/>
      <c r="DB14" s="662"/>
      <c r="DC14" s="662"/>
      <c r="DD14" s="668">
        <v>4320</v>
      </c>
      <c r="DE14" s="660"/>
      <c r="DF14" s="660"/>
      <c r="DG14" s="660"/>
      <c r="DH14" s="660"/>
      <c r="DI14" s="660"/>
      <c r="DJ14" s="660"/>
      <c r="DK14" s="660"/>
      <c r="DL14" s="660"/>
      <c r="DM14" s="660"/>
      <c r="DN14" s="660"/>
      <c r="DO14" s="660"/>
      <c r="DP14" s="661"/>
      <c r="DQ14" s="668">
        <v>572680</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27778</v>
      </c>
      <c r="S15" s="660"/>
      <c r="T15" s="660"/>
      <c r="U15" s="660"/>
      <c r="V15" s="660"/>
      <c r="W15" s="660"/>
      <c r="X15" s="660"/>
      <c r="Y15" s="661"/>
      <c r="Z15" s="662">
        <v>0.2</v>
      </c>
      <c r="AA15" s="662"/>
      <c r="AB15" s="662"/>
      <c r="AC15" s="662"/>
      <c r="AD15" s="663">
        <v>27778</v>
      </c>
      <c r="AE15" s="663"/>
      <c r="AF15" s="663"/>
      <c r="AG15" s="663"/>
      <c r="AH15" s="663"/>
      <c r="AI15" s="663"/>
      <c r="AJ15" s="663"/>
      <c r="AK15" s="663"/>
      <c r="AL15" s="664">
        <v>0.4</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199177</v>
      </c>
      <c r="BH15" s="660"/>
      <c r="BI15" s="660"/>
      <c r="BJ15" s="660"/>
      <c r="BK15" s="660"/>
      <c r="BL15" s="660"/>
      <c r="BM15" s="660"/>
      <c r="BN15" s="661"/>
      <c r="BO15" s="662">
        <v>6.7</v>
      </c>
      <c r="BP15" s="662"/>
      <c r="BQ15" s="662"/>
      <c r="BR15" s="662"/>
      <c r="BS15" s="668" t="s">
        <v>122</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2115891</v>
      </c>
      <c r="CS15" s="660"/>
      <c r="CT15" s="660"/>
      <c r="CU15" s="660"/>
      <c r="CV15" s="660"/>
      <c r="CW15" s="660"/>
      <c r="CX15" s="660"/>
      <c r="CY15" s="661"/>
      <c r="CZ15" s="662">
        <v>16.2</v>
      </c>
      <c r="DA15" s="662"/>
      <c r="DB15" s="662"/>
      <c r="DC15" s="662"/>
      <c r="DD15" s="668">
        <v>1152487</v>
      </c>
      <c r="DE15" s="660"/>
      <c r="DF15" s="660"/>
      <c r="DG15" s="660"/>
      <c r="DH15" s="660"/>
      <c r="DI15" s="660"/>
      <c r="DJ15" s="660"/>
      <c r="DK15" s="660"/>
      <c r="DL15" s="660"/>
      <c r="DM15" s="660"/>
      <c r="DN15" s="660"/>
      <c r="DO15" s="660"/>
      <c r="DP15" s="661"/>
      <c r="DQ15" s="668">
        <v>948352</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225</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225</v>
      </c>
      <c r="BP16" s="662"/>
      <c r="BQ16" s="662"/>
      <c r="BR16" s="662"/>
      <c r="BS16" s="668" t="s">
        <v>225</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11538</v>
      </c>
      <c r="CS16" s="660"/>
      <c r="CT16" s="660"/>
      <c r="CU16" s="660"/>
      <c r="CV16" s="660"/>
      <c r="CW16" s="660"/>
      <c r="CX16" s="660"/>
      <c r="CY16" s="661"/>
      <c r="CZ16" s="662">
        <v>0.1</v>
      </c>
      <c r="DA16" s="662"/>
      <c r="DB16" s="662"/>
      <c r="DC16" s="662"/>
      <c r="DD16" s="668" t="s">
        <v>225</v>
      </c>
      <c r="DE16" s="660"/>
      <c r="DF16" s="660"/>
      <c r="DG16" s="660"/>
      <c r="DH16" s="660"/>
      <c r="DI16" s="660"/>
      <c r="DJ16" s="660"/>
      <c r="DK16" s="660"/>
      <c r="DL16" s="660"/>
      <c r="DM16" s="660"/>
      <c r="DN16" s="660"/>
      <c r="DO16" s="660"/>
      <c r="DP16" s="661"/>
      <c r="DQ16" s="668">
        <v>976</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17688</v>
      </c>
      <c r="S17" s="660"/>
      <c r="T17" s="660"/>
      <c r="U17" s="660"/>
      <c r="V17" s="660"/>
      <c r="W17" s="660"/>
      <c r="X17" s="660"/>
      <c r="Y17" s="661"/>
      <c r="Z17" s="662">
        <v>0.1</v>
      </c>
      <c r="AA17" s="662"/>
      <c r="AB17" s="662"/>
      <c r="AC17" s="662"/>
      <c r="AD17" s="663">
        <v>17688</v>
      </c>
      <c r="AE17" s="663"/>
      <c r="AF17" s="663"/>
      <c r="AG17" s="663"/>
      <c r="AH17" s="663"/>
      <c r="AI17" s="663"/>
      <c r="AJ17" s="663"/>
      <c r="AK17" s="663"/>
      <c r="AL17" s="664">
        <v>0.3</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225</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1053032</v>
      </c>
      <c r="CS17" s="660"/>
      <c r="CT17" s="660"/>
      <c r="CU17" s="660"/>
      <c r="CV17" s="660"/>
      <c r="CW17" s="660"/>
      <c r="CX17" s="660"/>
      <c r="CY17" s="661"/>
      <c r="CZ17" s="662">
        <v>8</v>
      </c>
      <c r="DA17" s="662"/>
      <c r="DB17" s="662"/>
      <c r="DC17" s="662"/>
      <c r="DD17" s="668" t="s">
        <v>122</v>
      </c>
      <c r="DE17" s="660"/>
      <c r="DF17" s="660"/>
      <c r="DG17" s="660"/>
      <c r="DH17" s="660"/>
      <c r="DI17" s="660"/>
      <c r="DJ17" s="660"/>
      <c r="DK17" s="660"/>
      <c r="DL17" s="660"/>
      <c r="DM17" s="660"/>
      <c r="DN17" s="660"/>
      <c r="DO17" s="660"/>
      <c r="DP17" s="661"/>
      <c r="DQ17" s="668">
        <v>964244</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3231185</v>
      </c>
      <c r="S18" s="660"/>
      <c r="T18" s="660"/>
      <c r="U18" s="660"/>
      <c r="V18" s="660"/>
      <c r="W18" s="660"/>
      <c r="X18" s="660"/>
      <c r="Y18" s="661"/>
      <c r="Z18" s="662">
        <v>23.9</v>
      </c>
      <c r="AA18" s="662"/>
      <c r="AB18" s="662"/>
      <c r="AC18" s="662"/>
      <c r="AD18" s="663">
        <v>3022180</v>
      </c>
      <c r="AE18" s="663"/>
      <c r="AF18" s="663"/>
      <c r="AG18" s="663"/>
      <c r="AH18" s="663"/>
      <c r="AI18" s="663"/>
      <c r="AJ18" s="663"/>
      <c r="AK18" s="663"/>
      <c r="AL18" s="664">
        <v>45.2</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3022180</v>
      </c>
      <c r="S19" s="660"/>
      <c r="T19" s="660"/>
      <c r="U19" s="660"/>
      <c r="V19" s="660"/>
      <c r="W19" s="660"/>
      <c r="X19" s="660"/>
      <c r="Y19" s="661"/>
      <c r="Z19" s="662">
        <v>22.4</v>
      </c>
      <c r="AA19" s="662"/>
      <c r="AB19" s="662"/>
      <c r="AC19" s="662"/>
      <c r="AD19" s="663">
        <v>3022180</v>
      </c>
      <c r="AE19" s="663"/>
      <c r="AF19" s="663"/>
      <c r="AG19" s="663"/>
      <c r="AH19" s="663"/>
      <c r="AI19" s="663"/>
      <c r="AJ19" s="663"/>
      <c r="AK19" s="663"/>
      <c r="AL19" s="664">
        <v>45.2</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23154</v>
      </c>
      <c r="BH19" s="660"/>
      <c r="BI19" s="660"/>
      <c r="BJ19" s="660"/>
      <c r="BK19" s="660"/>
      <c r="BL19" s="660"/>
      <c r="BM19" s="660"/>
      <c r="BN19" s="661"/>
      <c r="BO19" s="662">
        <v>0.8</v>
      </c>
      <c r="BP19" s="662"/>
      <c r="BQ19" s="662"/>
      <c r="BR19" s="662"/>
      <c r="BS19" s="668" t="s">
        <v>225</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225</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209005</v>
      </c>
      <c r="S20" s="660"/>
      <c r="T20" s="660"/>
      <c r="U20" s="660"/>
      <c r="V20" s="660"/>
      <c r="W20" s="660"/>
      <c r="X20" s="660"/>
      <c r="Y20" s="661"/>
      <c r="Z20" s="662">
        <v>1.5</v>
      </c>
      <c r="AA20" s="662"/>
      <c r="AB20" s="662"/>
      <c r="AC20" s="662"/>
      <c r="AD20" s="663" t="s">
        <v>225</v>
      </c>
      <c r="AE20" s="663"/>
      <c r="AF20" s="663"/>
      <c r="AG20" s="663"/>
      <c r="AH20" s="663"/>
      <c r="AI20" s="663"/>
      <c r="AJ20" s="663"/>
      <c r="AK20" s="663"/>
      <c r="AL20" s="664" t="s">
        <v>225</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23154</v>
      </c>
      <c r="BH20" s="660"/>
      <c r="BI20" s="660"/>
      <c r="BJ20" s="660"/>
      <c r="BK20" s="660"/>
      <c r="BL20" s="660"/>
      <c r="BM20" s="660"/>
      <c r="BN20" s="661"/>
      <c r="BO20" s="662">
        <v>0.8</v>
      </c>
      <c r="BP20" s="662"/>
      <c r="BQ20" s="662"/>
      <c r="BR20" s="662"/>
      <c r="BS20" s="668" t="s">
        <v>225</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13089049</v>
      </c>
      <c r="CS20" s="660"/>
      <c r="CT20" s="660"/>
      <c r="CU20" s="660"/>
      <c r="CV20" s="660"/>
      <c r="CW20" s="660"/>
      <c r="CX20" s="660"/>
      <c r="CY20" s="661"/>
      <c r="CZ20" s="662">
        <v>100</v>
      </c>
      <c r="DA20" s="662"/>
      <c r="DB20" s="662"/>
      <c r="DC20" s="662"/>
      <c r="DD20" s="668">
        <v>3099455</v>
      </c>
      <c r="DE20" s="660"/>
      <c r="DF20" s="660"/>
      <c r="DG20" s="660"/>
      <c r="DH20" s="660"/>
      <c r="DI20" s="660"/>
      <c r="DJ20" s="660"/>
      <c r="DK20" s="660"/>
      <c r="DL20" s="660"/>
      <c r="DM20" s="660"/>
      <c r="DN20" s="660"/>
      <c r="DO20" s="660"/>
      <c r="DP20" s="661"/>
      <c r="DQ20" s="668">
        <v>7816968</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225</v>
      </c>
      <c r="AA21" s="662"/>
      <c r="AB21" s="662"/>
      <c r="AC21" s="662"/>
      <c r="AD21" s="663" t="s">
        <v>122</v>
      </c>
      <c r="AE21" s="663"/>
      <c r="AF21" s="663"/>
      <c r="AG21" s="663"/>
      <c r="AH21" s="663"/>
      <c r="AI21" s="663"/>
      <c r="AJ21" s="663"/>
      <c r="AK21" s="663"/>
      <c r="AL21" s="664" t="s">
        <v>122</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23154</v>
      </c>
      <c r="BH21" s="660"/>
      <c r="BI21" s="660"/>
      <c r="BJ21" s="660"/>
      <c r="BK21" s="660"/>
      <c r="BL21" s="660"/>
      <c r="BM21" s="660"/>
      <c r="BN21" s="661"/>
      <c r="BO21" s="662">
        <v>0.8</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6886769</v>
      </c>
      <c r="S22" s="660"/>
      <c r="T22" s="660"/>
      <c r="U22" s="660"/>
      <c r="V22" s="660"/>
      <c r="W22" s="660"/>
      <c r="X22" s="660"/>
      <c r="Y22" s="661"/>
      <c r="Z22" s="662">
        <v>51</v>
      </c>
      <c r="AA22" s="662"/>
      <c r="AB22" s="662"/>
      <c r="AC22" s="662"/>
      <c r="AD22" s="663">
        <v>6677764</v>
      </c>
      <c r="AE22" s="663"/>
      <c r="AF22" s="663"/>
      <c r="AG22" s="663"/>
      <c r="AH22" s="663"/>
      <c r="AI22" s="663"/>
      <c r="AJ22" s="663"/>
      <c r="AK22" s="663"/>
      <c r="AL22" s="664">
        <v>99.8</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225</v>
      </c>
      <c r="BP22" s="662"/>
      <c r="BQ22" s="662"/>
      <c r="BR22" s="662"/>
      <c r="BS22" s="668" t="s">
        <v>225</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3197</v>
      </c>
      <c r="S23" s="660"/>
      <c r="T23" s="660"/>
      <c r="U23" s="660"/>
      <c r="V23" s="660"/>
      <c r="W23" s="660"/>
      <c r="X23" s="660"/>
      <c r="Y23" s="661"/>
      <c r="Z23" s="662">
        <v>0</v>
      </c>
      <c r="AA23" s="662"/>
      <c r="AB23" s="662"/>
      <c r="AC23" s="662"/>
      <c r="AD23" s="663">
        <v>3197</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225</v>
      </c>
      <c r="BH23" s="660"/>
      <c r="BI23" s="660"/>
      <c r="BJ23" s="660"/>
      <c r="BK23" s="660"/>
      <c r="BL23" s="660"/>
      <c r="BM23" s="660"/>
      <c r="BN23" s="661"/>
      <c r="BO23" s="662" t="s">
        <v>225</v>
      </c>
      <c r="BP23" s="662"/>
      <c r="BQ23" s="662"/>
      <c r="BR23" s="662"/>
      <c r="BS23" s="668" t="s">
        <v>122</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128734</v>
      </c>
      <c r="S24" s="660"/>
      <c r="T24" s="660"/>
      <c r="U24" s="660"/>
      <c r="V24" s="660"/>
      <c r="W24" s="660"/>
      <c r="X24" s="660"/>
      <c r="Y24" s="661"/>
      <c r="Z24" s="662">
        <v>1</v>
      </c>
      <c r="AA24" s="662"/>
      <c r="AB24" s="662"/>
      <c r="AC24" s="662"/>
      <c r="AD24" s="663" t="s">
        <v>122</v>
      </c>
      <c r="AE24" s="663"/>
      <c r="AF24" s="663"/>
      <c r="AG24" s="663"/>
      <c r="AH24" s="663"/>
      <c r="AI24" s="663"/>
      <c r="AJ24" s="663"/>
      <c r="AK24" s="663"/>
      <c r="AL24" s="664" t="s">
        <v>122</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225</v>
      </c>
      <c r="BP24" s="662"/>
      <c r="BQ24" s="662"/>
      <c r="BR24" s="662"/>
      <c r="BS24" s="668" t="s">
        <v>122</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4781753</v>
      </c>
      <c r="CS24" s="649"/>
      <c r="CT24" s="649"/>
      <c r="CU24" s="649"/>
      <c r="CV24" s="649"/>
      <c r="CW24" s="649"/>
      <c r="CX24" s="649"/>
      <c r="CY24" s="650"/>
      <c r="CZ24" s="653">
        <v>36.5</v>
      </c>
      <c r="DA24" s="654"/>
      <c r="DB24" s="654"/>
      <c r="DC24" s="673"/>
      <c r="DD24" s="692">
        <v>3036753</v>
      </c>
      <c r="DE24" s="649"/>
      <c r="DF24" s="649"/>
      <c r="DG24" s="649"/>
      <c r="DH24" s="649"/>
      <c r="DI24" s="649"/>
      <c r="DJ24" s="649"/>
      <c r="DK24" s="650"/>
      <c r="DL24" s="692">
        <v>2832453</v>
      </c>
      <c r="DM24" s="649"/>
      <c r="DN24" s="649"/>
      <c r="DO24" s="649"/>
      <c r="DP24" s="649"/>
      <c r="DQ24" s="649"/>
      <c r="DR24" s="649"/>
      <c r="DS24" s="649"/>
      <c r="DT24" s="649"/>
      <c r="DU24" s="649"/>
      <c r="DV24" s="650"/>
      <c r="DW24" s="653">
        <v>40.200000000000003</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198088</v>
      </c>
      <c r="S25" s="660"/>
      <c r="T25" s="660"/>
      <c r="U25" s="660"/>
      <c r="V25" s="660"/>
      <c r="W25" s="660"/>
      <c r="X25" s="660"/>
      <c r="Y25" s="661"/>
      <c r="Z25" s="662">
        <v>1.5</v>
      </c>
      <c r="AA25" s="662"/>
      <c r="AB25" s="662"/>
      <c r="AC25" s="662"/>
      <c r="AD25" s="663">
        <v>7911</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1386606</v>
      </c>
      <c r="CS25" s="695"/>
      <c r="CT25" s="695"/>
      <c r="CU25" s="695"/>
      <c r="CV25" s="695"/>
      <c r="CW25" s="695"/>
      <c r="CX25" s="695"/>
      <c r="CY25" s="696"/>
      <c r="CZ25" s="664">
        <v>10.6</v>
      </c>
      <c r="DA25" s="693"/>
      <c r="DB25" s="693"/>
      <c r="DC25" s="697"/>
      <c r="DD25" s="668">
        <v>1267587</v>
      </c>
      <c r="DE25" s="695"/>
      <c r="DF25" s="695"/>
      <c r="DG25" s="695"/>
      <c r="DH25" s="695"/>
      <c r="DI25" s="695"/>
      <c r="DJ25" s="695"/>
      <c r="DK25" s="696"/>
      <c r="DL25" s="668">
        <v>1264769</v>
      </c>
      <c r="DM25" s="695"/>
      <c r="DN25" s="695"/>
      <c r="DO25" s="695"/>
      <c r="DP25" s="695"/>
      <c r="DQ25" s="695"/>
      <c r="DR25" s="695"/>
      <c r="DS25" s="695"/>
      <c r="DT25" s="695"/>
      <c r="DU25" s="695"/>
      <c r="DV25" s="696"/>
      <c r="DW25" s="664">
        <v>17.899999999999999</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40996</v>
      </c>
      <c r="S26" s="660"/>
      <c r="T26" s="660"/>
      <c r="U26" s="660"/>
      <c r="V26" s="660"/>
      <c r="W26" s="660"/>
      <c r="X26" s="660"/>
      <c r="Y26" s="661"/>
      <c r="Z26" s="662">
        <v>0.3</v>
      </c>
      <c r="AA26" s="662"/>
      <c r="AB26" s="662"/>
      <c r="AC26" s="662"/>
      <c r="AD26" s="663" t="s">
        <v>122</v>
      </c>
      <c r="AE26" s="663"/>
      <c r="AF26" s="663"/>
      <c r="AG26" s="663"/>
      <c r="AH26" s="663"/>
      <c r="AI26" s="663"/>
      <c r="AJ26" s="663"/>
      <c r="AK26" s="663"/>
      <c r="AL26" s="664" t="s">
        <v>122</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225</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912836</v>
      </c>
      <c r="CS26" s="660"/>
      <c r="CT26" s="660"/>
      <c r="CU26" s="660"/>
      <c r="CV26" s="660"/>
      <c r="CW26" s="660"/>
      <c r="CX26" s="660"/>
      <c r="CY26" s="661"/>
      <c r="CZ26" s="664">
        <v>7</v>
      </c>
      <c r="DA26" s="693"/>
      <c r="DB26" s="693"/>
      <c r="DC26" s="697"/>
      <c r="DD26" s="668">
        <v>830467</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1824865</v>
      </c>
      <c r="S27" s="660"/>
      <c r="T27" s="660"/>
      <c r="U27" s="660"/>
      <c r="V27" s="660"/>
      <c r="W27" s="660"/>
      <c r="X27" s="660"/>
      <c r="Y27" s="661"/>
      <c r="Z27" s="662">
        <v>13.5</v>
      </c>
      <c r="AA27" s="662"/>
      <c r="AB27" s="662"/>
      <c r="AC27" s="662"/>
      <c r="AD27" s="663" t="s">
        <v>122</v>
      </c>
      <c r="AE27" s="663"/>
      <c r="AF27" s="663"/>
      <c r="AG27" s="663"/>
      <c r="AH27" s="663"/>
      <c r="AI27" s="663"/>
      <c r="AJ27" s="663"/>
      <c r="AK27" s="663"/>
      <c r="AL27" s="664" t="s">
        <v>225</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2974893</v>
      </c>
      <c r="BH27" s="660"/>
      <c r="BI27" s="660"/>
      <c r="BJ27" s="660"/>
      <c r="BK27" s="660"/>
      <c r="BL27" s="660"/>
      <c r="BM27" s="660"/>
      <c r="BN27" s="661"/>
      <c r="BO27" s="662">
        <v>100</v>
      </c>
      <c r="BP27" s="662"/>
      <c r="BQ27" s="662"/>
      <c r="BR27" s="662"/>
      <c r="BS27" s="668">
        <v>33144</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2342115</v>
      </c>
      <c r="CS27" s="695"/>
      <c r="CT27" s="695"/>
      <c r="CU27" s="695"/>
      <c r="CV27" s="695"/>
      <c r="CW27" s="695"/>
      <c r="CX27" s="695"/>
      <c r="CY27" s="696"/>
      <c r="CZ27" s="664">
        <v>17.899999999999999</v>
      </c>
      <c r="DA27" s="693"/>
      <c r="DB27" s="693"/>
      <c r="DC27" s="697"/>
      <c r="DD27" s="668">
        <v>804922</v>
      </c>
      <c r="DE27" s="695"/>
      <c r="DF27" s="695"/>
      <c r="DG27" s="695"/>
      <c r="DH27" s="695"/>
      <c r="DI27" s="695"/>
      <c r="DJ27" s="695"/>
      <c r="DK27" s="696"/>
      <c r="DL27" s="668">
        <v>603440</v>
      </c>
      <c r="DM27" s="695"/>
      <c r="DN27" s="695"/>
      <c r="DO27" s="695"/>
      <c r="DP27" s="695"/>
      <c r="DQ27" s="695"/>
      <c r="DR27" s="695"/>
      <c r="DS27" s="695"/>
      <c r="DT27" s="695"/>
      <c r="DU27" s="695"/>
      <c r="DV27" s="696"/>
      <c r="DW27" s="664">
        <v>8.6</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225</v>
      </c>
      <c r="AA28" s="662"/>
      <c r="AB28" s="662"/>
      <c r="AC28" s="662"/>
      <c r="AD28" s="663" t="s">
        <v>225</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1053032</v>
      </c>
      <c r="CS28" s="660"/>
      <c r="CT28" s="660"/>
      <c r="CU28" s="660"/>
      <c r="CV28" s="660"/>
      <c r="CW28" s="660"/>
      <c r="CX28" s="660"/>
      <c r="CY28" s="661"/>
      <c r="CZ28" s="664">
        <v>8</v>
      </c>
      <c r="DA28" s="693"/>
      <c r="DB28" s="693"/>
      <c r="DC28" s="697"/>
      <c r="DD28" s="668">
        <v>964244</v>
      </c>
      <c r="DE28" s="660"/>
      <c r="DF28" s="660"/>
      <c r="DG28" s="660"/>
      <c r="DH28" s="660"/>
      <c r="DI28" s="660"/>
      <c r="DJ28" s="660"/>
      <c r="DK28" s="661"/>
      <c r="DL28" s="668">
        <v>964244</v>
      </c>
      <c r="DM28" s="660"/>
      <c r="DN28" s="660"/>
      <c r="DO28" s="660"/>
      <c r="DP28" s="660"/>
      <c r="DQ28" s="660"/>
      <c r="DR28" s="660"/>
      <c r="DS28" s="660"/>
      <c r="DT28" s="660"/>
      <c r="DU28" s="660"/>
      <c r="DV28" s="661"/>
      <c r="DW28" s="664">
        <v>13.7</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990931</v>
      </c>
      <c r="S29" s="660"/>
      <c r="T29" s="660"/>
      <c r="U29" s="660"/>
      <c r="V29" s="660"/>
      <c r="W29" s="660"/>
      <c r="X29" s="660"/>
      <c r="Y29" s="661"/>
      <c r="Z29" s="662">
        <v>7.3</v>
      </c>
      <c r="AA29" s="662"/>
      <c r="AB29" s="662"/>
      <c r="AC29" s="662"/>
      <c r="AD29" s="663" t="s">
        <v>122</v>
      </c>
      <c r="AE29" s="663"/>
      <c r="AF29" s="663"/>
      <c r="AG29" s="663"/>
      <c r="AH29" s="663"/>
      <c r="AI29" s="663"/>
      <c r="AJ29" s="663"/>
      <c r="AK29" s="663"/>
      <c r="AL29" s="664" t="s">
        <v>225</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64</v>
      </c>
      <c r="CG29" s="675"/>
      <c r="CH29" s="675"/>
      <c r="CI29" s="675"/>
      <c r="CJ29" s="675"/>
      <c r="CK29" s="675"/>
      <c r="CL29" s="675"/>
      <c r="CM29" s="675"/>
      <c r="CN29" s="675"/>
      <c r="CO29" s="675"/>
      <c r="CP29" s="675"/>
      <c r="CQ29" s="676"/>
      <c r="CR29" s="659">
        <v>1049963</v>
      </c>
      <c r="CS29" s="695"/>
      <c r="CT29" s="695"/>
      <c r="CU29" s="695"/>
      <c r="CV29" s="695"/>
      <c r="CW29" s="695"/>
      <c r="CX29" s="695"/>
      <c r="CY29" s="696"/>
      <c r="CZ29" s="664">
        <v>8</v>
      </c>
      <c r="DA29" s="693"/>
      <c r="DB29" s="693"/>
      <c r="DC29" s="697"/>
      <c r="DD29" s="668">
        <v>961175</v>
      </c>
      <c r="DE29" s="695"/>
      <c r="DF29" s="695"/>
      <c r="DG29" s="695"/>
      <c r="DH29" s="695"/>
      <c r="DI29" s="695"/>
      <c r="DJ29" s="695"/>
      <c r="DK29" s="696"/>
      <c r="DL29" s="668">
        <v>961175</v>
      </c>
      <c r="DM29" s="695"/>
      <c r="DN29" s="695"/>
      <c r="DO29" s="695"/>
      <c r="DP29" s="695"/>
      <c r="DQ29" s="695"/>
      <c r="DR29" s="695"/>
      <c r="DS29" s="695"/>
      <c r="DT29" s="695"/>
      <c r="DU29" s="695"/>
      <c r="DV29" s="696"/>
      <c r="DW29" s="664">
        <v>13.6</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17311</v>
      </c>
      <c r="S30" s="660"/>
      <c r="T30" s="660"/>
      <c r="U30" s="660"/>
      <c r="V30" s="660"/>
      <c r="W30" s="660"/>
      <c r="X30" s="660"/>
      <c r="Y30" s="661"/>
      <c r="Z30" s="662">
        <v>0.1</v>
      </c>
      <c r="AA30" s="662"/>
      <c r="AB30" s="662"/>
      <c r="AC30" s="662"/>
      <c r="AD30" s="663" t="s">
        <v>225</v>
      </c>
      <c r="AE30" s="663"/>
      <c r="AF30" s="663"/>
      <c r="AG30" s="663"/>
      <c r="AH30" s="663"/>
      <c r="AI30" s="663"/>
      <c r="AJ30" s="663"/>
      <c r="AK30" s="663"/>
      <c r="AL30" s="664" t="s">
        <v>122</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98.9</v>
      </c>
      <c r="BH30" s="720"/>
      <c r="BI30" s="720"/>
      <c r="BJ30" s="720"/>
      <c r="BK30" s="720"/>
      <c r="BL30" s="720"/>
      <c r="BM30" s="654">
        <v>97.3</v>
      </c>
      <c r="BN30" s="720"/>
      <c r="BO30" s="720"/>
      <c r="BP30" s="720"/>
      <c r="BQ30" s="721"/>
      <c r="BR30" s="719">
        <v>99.1</v>
      </c>
      <c r="BS30" s="720"/>
      <c r="BT30" s="720"/>
      <c r="BU30" s="720"/>
      <c r="BV30" s="720"/>
      <c r="BW30" s="720"/>
      <c r="BX30" s="654">
        <v>97.2</v>
      </c>
      <c r="BY30" s="720"/>
      <c r="BZ30" s="720"/>
      <c r="CA30" s="720"/>
      <c r="CB30" s="721"/>
      <c r="CD30" s="724"/>
      <c r="CE30" s="725"/>
      <c r="CF30" s="674" t="s">
        <v>301</v>
      </c>
      <c r="CG30" s="675"/>
      <c r="CH30" s="675"/>
      <c r="CI30" s="675"/>
      <c r="CJ30" s="675"/>
      <c r="CK30" s="675"/>
      <c r="CL30" s="675"/>
      <c r="CM30" s="675"/>
      <c r="CN30" s="675"/>
      <c r="CO30" s="675"/>
      <c r="CP30" s="675"/>
      <c r="CQ30" s="676"/>
      <c r="CR30" s="659">
        <v>951381</v>
      </c>
      <c r="CS30" s="660"/>
      <c r="CT30" s="660"/>
      <c r="CU30" s="660"/>
      <c r="CV30" s="660"/>
      <c r="CW30" s="660"/>
      <c r="CX30" s="660"/>
      <c r="CY30" s="661"/>
      <c r="CZ30" s="664">
        <v>7.3</v>
      </c>
      <c r="DA30" s="693"/>
      <c r="DB30" s="693"/>
      <c r="DC30" s="697"/>
      <c r="DD30" s="668">
        <v>869254</v>
      </c>
      <c r="DE30" s="660"/>
      <c r="DF30" s="660"/>
      <c r="DG30" s="660"/>
      <c r="DH30" s="660"/>
      <c r="DI30" s="660"/>
      <c r="DJ30" s="660"/>
      <c r="DK30" s="661"/>
      <c r="DL30" s="668">
        <v>869254</v>
      </c>
      <c r="DM30" s="660"/>
      <c r="DN30" s="660"/>
      <c r="DO30" s="660"/>
      <c r="DP30" s="660"/>
      <c r="DQ30" s="660"/>
      <c r="DR30" s="660"/>
      <c r="DS30" s="660"/>
      <c r="DT30" s="660"/>
      <c r="DU30" s="660"/>
      <c r="DV30" s="661"/>
      <c r="DW30" s="664">
        <v>12.3</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80830</v>
      </c>
      <c r="S31" s="660"/>
      <c r="T31" s="660"/>
      <c r="U31" s="660"/>
      <c r="V31" s="660"/>
      <c r="W31" s="660"/>
      <c r="X31" s="660"/>
      <c r="Y31" s="661"/>
      <c r="Z31" s="662">
        <v>0.6</v>
      </c>
      <c r="AA31" s="662"/>
      <c r="AB31" s="662"/>
      <c r="AC31" s="662"/>
      <c r="AD31" s="663" t="s">
        <v>122</v>
      </c>
      <c r="AE31" s="663"/>
      <c r="AF31" s="663"/>
      <c r="AG31" s="663"/>
      <c r="AH31" s="663"/>
      <c r="AI31" s="663"/>
      <c r="AJ31" s="663"/>
      <c r="AK31" s="663"/>
      <c r="AL31" s="664" t="s">
        <v>225</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99.1</v>
      </c>
      <c r="BH31" s="695"/>
      <c r="BI31" s="695"/>
      <c r="BJ31" s="695"/>
      <c r="BK31" s="695"/>
      <c r="BL31" s="695"/>
      <c r="BM31" s="665">
        <v>98.2</v>
      </c>
      <c r="BN31" s="717"/>
      <c r="BO31" s="717"/>
      <c r="BP31" s="717"/>
      <c r="BQ31" s="718"/>
      <c r="BR31" s="716">
        <v>99.2</v>
      </c>
      <c r="BS31" s="695"/>
      <c r="BT31" s="695"/>
      <c r="BU31" s="695"/>
      <c r="BV31" s="695"/>
      <c r="BW31" s="695"/>
      <c r="BX31" s="665">
        <v>98.2</v>
      </c>
      <c r="BY31" s="717"/>
      <c r="BZ31" s="717"/>
      <c r="CA31" s="717"/>
      <c r="CB31" s="718"/>
      <c r="CD31" s="724"/>
      <c r="CE31" s="725"/>
      <c r="CF31" s="674" t="s">
        <v>305</v>
      </c>
      <c r="CG31" s="675"/>
      <c r="CH31" s="675"/>
      <c r="CI31" s="675"/>
      <c r="CJ31" s="675"/>
      <c r="CK31" s="675"/>
      <c r="CL31" s="675"/>
      <c r="CM31" s="675"/>
      <c r="CN31" s="675"/>
      <c r="CO31" s="675"/>
      <c r="CP31" s="675"/>
      <c r="CQ31" s="676"/>
      <c r="CR31" s="659">
        <v>98582</v>
      </c>
      <c r="CS31" s="695"/>
      <c r="CT31" s="695"/>
      <c r="CU31" s="695"/>
      <c r="CV31" s="695"/>
      <c r="CW31" s="695"/>
      <c r="CX31" s="695"/>
      <c r="CY31" s="696"/>
      <c r="CZ31" s="664">
        <v>0.8</v>
      </c>
      <c r="DA31" s="693"/>
      <c r="DB31" s="693"/>
      <c r="DC31" s="697"/>
      <c r="DD31" s="668">
        <v>91921</v>
      </c>
      <c r="DE31" s="695"/>
      <c r="DF31" s="695"/>
      <c r="DG31" s="695"/>
      <c r="DH31" s="695"/>
      <c r="DI31" s="695"/>
      <c r="DJ31" s="695"/>
      <c r="DK31" s="696"/>
      <c r="DL31" s="668">
        <v>91921</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720857</v>
      </c>
      <c r="S32" s="660"/>
      <c r="T32" s="660"/>
      <c r="U32" s="660"/>
      <c r="V32" s="660"/>
      <c r="W32" s="660"/>
      <c r="X32" s="660"/>
      <c r="Y32" s="661"/>
      <c r="Z32" s="662">
        <v>5.3</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98.6</v>
      </c>
      <c r="BH32" s="729"/>
      <c r="BI32" s="729"/>
      <c r="BJ32" s="729"/>
      <c r="BK32" s="729"/>
      <c r="BL32" s="729"/>
      <c r="BM32" s="730">
        <v>96.2</v>
      </c>
      <c r="BN32" s="729"/>
      <c r="BO32" s="729"/>
      <c r="BP32" s="729"/>
      <c r="BQ32" s="731"/>
      <c r="BR32" s="728">
        <v>98.9</v>
      </c>
      <c r="BS32" s="729"/>
      <c r="BT32" s="729"/>
      <c r="BU32" s="729"/>
      <c r="BV32" s="729"/>
      <c r="BW32" s="729"/>
      <c r="BX32" s="730">
        <v>95.9</v>
      </c>
      <c r="BY32" s="729"/>
      <c r="BZ32" s="729"/>
      <c r="CA32" s="729"/>
      <c r="CB32" s="731"/>
      <c r="CD32" s="726"/>
      <c r="CE32" s="727"/>
      <c r="CF32" s="674" t="s">
        <v>308</v>
      </c>
      <c r="CG32" s="675"/>
      <c r="CH32" s="675"/>
      <c r="CI32" s="675"/>
      <c r="CJ32" s="675"/>
      <c r="CK32" s="675"/>
      <c r="CL32" s="675"/>
      <c r="CM32" s="675"/>
      <c r="CN32" s="675"/>
      <c r="CO32" s="675"/>
      <c r="CP32" s="675"/>
      <c r="CQ32" s="676"/>
      <c r="CR32" s="659">
        <v>3069</v>
      </c>
      <c r="CS32" s="660"/>
      <c r="CT32" s="660"/>
      <c r="CU32" s="660"/>
      <c r="CV32" s="660"/>
      <c r="CW32" s="660"/>
      <c r="CX32" s="660"/>
      <c r="CY32" s="661"/>
      <c r="CZ32" s="664">
        <v>0</v>
      </c>
      <c r="DA32" s="693"/>
      <c r="DB32" s="693"/>
      <c r="DC32" s="697"/>
      <c r="DD32" s="668">
        <v>3069</v>
      </c>
      <c r="DE32" s="660"/>
      <c r="DF32" s="660"/>
      <c r="DG32" s="660"/>
      <c r="DH32" s="660"/>
      <c r="DI32" s="660"/>
      <c r="DJ32" s="660"/>
      <c r="DK32" s="661"/>
      <c r="DL32" s="668">
        <v>3069</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411445</v>
      </c>
      <c r="S33" s="660"/>
      <c r="T33" s="660"/>
      <c r="U33" s="660"/>
      <c r="V33" s="660"/>
      <c r="W33" s="660"/>
      <c r="X33" s="660"/>
      <c r="Y33" s="661"/>
      <c r="Z33" s="662">
        <v>3</v>
      </c>
      <c r="AA33" s="662"/>
      <c r="AB33" s="662"/>
      <c r="AC33" s="662"/>
      <c r="AD33" s="663" t="s">
        <v>225</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5196303</v>
      </c>
      <c r="CS33" s="695"/>
      <c r="CT33" s="695"/>
      <c r="CU33" s="695"/>
      <c r="CV33" s="695"/>
      <c r="CW33" s="695"/>
      <c r="CX33" s="695"/>
      <c r="CY33" s="696"/>
      <c r="CZ33" s="664">
        <v>39.700000000000003</v>
      </c>
      <c r="DA33" s="693"/>
      <c r="DB33" s="693"/>
      <c r="DC33" s="697"/>
      <c r="DD33" s="668">
        <v>4329434</v>
      </c>
      <c r="DE33" s="695"/>
      <c r="DF33" s="695"/>
      <c r="DG33" s="695"/>
      <c r="DH33" s="695"/>
      <c r="DI33" s="695"/>
      <c r="DJ33" s="695"/>
      <c r="DK33" s="696"/>
      <c r="DL33" s="668">
        <v>3834226</v>
      </c>
      <c r="DM33" s="695"/>
      <c r="DN33" s="695"/>
      <c r="DO33" s="695"/>
      <c r="DP33" s="695"/>
      <c r="DQ33" s="695"/>
      <c r="DR33" s="695"/>
      <c r="DS33" s="695"/>
      <c r="DT33" s="695"/>
      <c r="DU33" s="695"/>
      <c r="DV33" s="696"/>
      <c r="DW33" s="664">
        <v>54.4</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293699</v>
      </c>
      <c r="S34" s="660"/>
      <c r="T34" s="660"/>
      <c r="U34" s="660"/>
      <c r="V34" s="660"/>
      <c r="W34" s="660"/>
      <c r="X34" s="660"/>
      <c r="Y34" s="661"/>
      <c r="Z34" s="662">
        <v>2.2000000000000002</v>
      </c>
      <c r="AA34" s="662"/>
      <c r="AB34" s="662"/>
      <c r="AC34" s="662"/>
      <c r="AD34" s="663">
        <v>71</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1586241</v>
      </c>
      <c r="CS34" s="660"/>
      <c r="CT34" s="660"/>
      <c r="CU34" s="660"/>
      <c r="CV34" s="660"/>
      <c r="CW34" s="660"/>
      <c r="CX34" s="660"/>
      <c r="CY34" s="661"/>
      <c r="CZ34" s="664">
        <v>12.1</v>
      </c>
      <c r="DA34" s="693"/>
      <c r="DB34" s="693"/>
      <c r="DC34" s="697"/>
      <c r="DD34" s="668">
        <v>1319344</v>
      </c>
      <c r="DE34" s="660"/>
      <c r="DF34" s="660"/>
      <c r="DG34" s="660"/>
      <c r="DH34" s="660"/>
      <c r="DI34" s="660"/>
      <c r="DJ34" s="660"/>
      <c r="DK34" s="661"/>
      <c r="DL34" s="668">
        <v>1120251</v>
      </c>
      <c r="DM34" s="660"/>
      <c r="DN34" s="660"/>
      <c r="DO34" s="660"/>
      <c r="DP34" s="660"/>
      <c r="DQ34" s="660"/>
      <c r="DR34" s="660"/>
      <c r="DS34" s="660"/>
      <c r="DT34" s="660"/>
      <c r="DU34" s="660"/>
      <c r="DV34" s="661"/>
      <c r="DW34" s="664">
        <v>15.9</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1894600</v>
      </c>
      <c r="S35" s="660"/>
      <c r="T35" s="660"/>
      <c r="U35" s="660"/>
      <c r="V35" s="660"/>
      <c r="W35" s="660"/>
      <c r="X35" s="660"/>
      <c r="Y35" s="661"/>
      <c r="Z35" s="662">
        <v>14</v>
      </c>
      <c r="AA35" s="662"/>
      <c r="AB35" s="662"/>
      <c r="AC35" s="662"/>
      <c r="AD35" s="663" t="s">
        <v>122</v>
      </c>
      <c r="AE35" s="663"/>
      <c r="AF35" s="663"/>
      <c r="AG35" s="663"/>
      <c r="AH35" s="663"/>
      <c r="AI35" s="663"/>
      <c r="AJ35" s="663"/>
      <c r="AK35" s="663"/>
      <c r="AL35" s="664" t="s">
        <v>225</v>
      </c>
      <c r="AM35" s="665"/>
      <c r="AN35" s="665"/>
      <c r="AO35" s="666"/>
      <c r="AP35" s="214"/>
      <c r="AQ35" s="732" t="s">
        <v>316</v>
      </c>
      <c r="AR35" s="733"/>
      <c r="AS35" s="733"/>
      <c r="AT35" s="733"/>
      <c r="AU35" s="733"/>
      <c r="AV35" s="733"/>
      <c r="AW35" s="733"/>
      <c r="AX35" s="733"/>
      <c r="AY35" s="734"/>
      <c r="AZ35" s="648">
        <v>1680786</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-118619</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317082</v>
      </c>
      <c r="CS35" s="695"/>
      <c r="CT35" s="695"/>
      <c r="CU35" s="695"/>
      <c r="CV35" s="695"/>
      <c r="CW35" s="695"/>
      <c r="CX35" s="695"/>
      <c r="CY35" s="696"/>
      <c r="CZ35" s="664">
        <v>2.4</v>
      </c>
      <c r="DA35" s="693"/>
      <c r="DB35" s="693"/>
      <c r="DC35" s="697"/>
      <c r="DD35" s="668">
        <v>249490</v>
      </c>
      <c r="DE35" s="695"/>
      <c r="DF35" s="695"/>
      <c r="DG35" s="695"/>
      <c r="DH35" s="695"/>
      <c r="DI35" s="695"/>
      <c r="DJ35" s="695"/>
      <c r="DK35" s="696"/>
      <c r="DL35" s="668">
        <v>249490</v>
      </c>
      <c r="DM35" s="695"/>
      <c r="DN35" s="695"/>
      <c r="DO35" s="695"/>
      <c r="DP35" s="695"/>
      <c r="DQ35" s="695"/>
      <c r="DR35" s="695"/>
      <c r="DS35" s="695"/>
      <c r="DT35" s="695"/>
      <c r="DU35" s="695"/>
      <c r="DV35" s="696"/>
      <c r="DW35" s="664">
        <v>3.5</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225</v>
      </c>
      <c r="AE36" s="663"/>
      <c r="AF36" s="663"/>
      <c r="AG36" s="663"/>
      <c r="AH36" s="663"/>
      <c r="AI36" s="663"/>
      <c r="AJ36" s="663"/>
      <c r="AK36" s="663"/>
      <c r="AL36" s="664" t="s">
        <v>122</v>
      </c>
      <c r="AM36" s="665"/>
      <c r="AN36" s="665"/>
      <c r="AO36" s="666"/>
      <c r="AQ36" s="736" t="s">
        <v>320</v>
      </c>
      <c r="AR36" s="737"/>
      <c r="AS36" s="737"/>
      <c r="AT36" s="737"/>
      <c r="AU36" s="737"/>
      <c r="AV36" s="737"/>
      <c r="AW36" s="737"/>
      <c r="AX36" s="737"/>
      <c r="AY36" s="738"/>
      <c r="AZ36" s="659">
        <v>439474</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-194053</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1414958</v>
      </c>
      <c r="CS36" s="660"/>
      <c r="CT36" s="660"/>
      <c r="CU36" s="660"/>
      <c r="CV36" s="660"/>
      <c r="CW36" s="660"/>
      <c r="CX36" s="660"/>
      <c r="CY36" s="661"/>
      <c r="CZ36" s="664">
        <v>10.8</v>
      </c>
      <c r="DA36" s="693"/>
      <c r="DB36" s="693"/>
      <c r="DC36" s="697"/>
      <c r="DD36" s="668">
        <v>1217681</v>
      </c>
      <c r="DE36" s="660"/>
      <c r="DF36" s="660"/>
      <c r="DG36" s="660"/>
      <c r="DH36" s="660"/>
      <c r="DI36" s="660"/>
      <c r="DJ36" s="660"/>
      <c r="DK36" s="661"/>
      <c r="DL36" s="668">
        <v>1063466</v>
      </c>
      <c r="DM36" s="660"/>
      <c r="DN36" s="660"/>
      <c r="DO36" s="660"/>
      <c r="DP36" s="660"/>
      <c r="DQ36" s="660"/>
      <c r="DR36" s="660"/>
      <c r="DS36" s="660"/>
      <c r="DT36" s="660"/>
      <c r="DU36" s="660"/>
      <c r="DV36" s="661"/>
      <c r="DW36" s="664">
        <v>15.1</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358700</v>
      </c>
      <c r="S37" s="660"/>
      <c r="T37" s="660"/>
      <c r="U37" s="660"/>
      <c r="V37" s="660"/>
      <c r="W37" s="660"/>
      <c r="X37" s="660"/>
      <c r="Y37" s="661"/>
      <c r="Z37" s="662">
        <v>2.7</v>
      </c>
      <c r="AA37" s="662"/>
      <c r="AB37" s="662"/>
      <c r="AC37" s="662"/>
      <c r="AD37" s="663" t="s">
        <v>122</v>
      </c>
      <c r="AE37" s="663"/>
      <c r="AF37" s="663"/>
      <c r="AG37" s="663"/>
      <c r="AH37" s="663"/>
      <c r="AI37" s="663"/>
      <c r="AJ37" s="663"/>
      <c r="AK37" s="663"/>
      <c r="AL37" s="664" t="s">
        <v>122</v>
      </c>
      <c r="AM37" s="665"/>
      <c r="AN37" s="665"/>
      <c r="AO37" s="666"/>
      <c r="AQ37" s="736" t="s">
        <v>324</v>
      </c>
      <c r="AR37" s="737"/>
      <c r="AS37" s="737"/>
      <c r="AT37" s="737"/>
      <c r="AU37" s="737"/>
      <c r="AV37" s="737"/>
      <c r="AW37" s="737"/>
      <c r="AX37" s="737"/>
      <c r="AY37" s="738"/>
      <c r="AZ37" s="659">
        <v>19764</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4148</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936767</v>
      </c>
      <c r="CS37" s="695"/>
      <c r="CT37" s="695"/>
      <c r="CU37" s="695"/>
      <c r="CV37" s="695"/>
      <c r="CW37" s="695"/>
      <c r="CX37" s="695"/>
      <c r="CY37" s="696"/>
      <c r="CZ37" s="664">
        <v>7.2</v>
      </c>
      <c r="DA37" s="693"/>
      <c r="DB37" s="693"/>
      <c r="DC37" s="697"/>
      <c r="DD37" s="668">
        <v>936767</v>
      </c>
      <c r="DE37" s="695"/>
      <c r="DF37" s="695"/>
      <c r="DG37" s="695"/>
      <c r="DH37" s="695"/>
      <c r="DI37" s="695"/>
      <c r="DJ37" s="695"/>
      <c r="DK37" s="696"/>
      <c r="DL37" s="668">
        <v>880185</v>
      </c>
      <c r="DM37" s="695"/>
      <c r="DN37" s="695"/>
      <c r="DO37" s="695"/>
      <c r="DP37" s="695"/>
      <c r="DQ37" s="695"/>
      <c r="DR37" s="695"/>
      <c r="DS37" s="695"/>
      <c r="DT37" s="695"/>
      <c r="DU37" s="695"/>
      <c r="DV37" s="696"/>
      <c r="DW37" s="664">
        <v>12.5</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13492322</v>
      </c>
      <c r="S38" s="740"/>
      <c r="T38" s="740"/>
      <c r="U38" s="740"/>
      <c r="V38" s="740"/>
      <c r="W38" s="740"/>
      <c r="X38" s="740"/>
      <c r="Y38" s="741"/>
      <c r="Z38" s="742">
        <v>100</v>
      </c>
      <c r="AA38" s="742"/>
      <c r="AB38" s="742"/>
      <c r="AC38" s="742"/>
      <c r="AD38" s="743">
        <v>6688943</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225</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6717</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1661022</v>
      </c>
      <c r="CS38" s="660"/>
      <c r="CT38" s="660"/>
      <c r="CU38" s="660"/>
      <c r="CV38" s="660"/>
      <c r="CW38" s="660"/>
      <c r="CX38" s="660"/>
      <c r="CY38" s="661"/>
      <c r="CZ38" s="664">
        <v>12.7</v>
      </c>
      <c r="DA38" s="693"/>
      <c r="DB38" s="693"/>
      <c r="DC38" s="697"/>
      <c r="DD38" s="668">
        <v>1406659</v>
      </c>
      <c r="DE38" s="660"/>
      <c r="DF38" s="660"/>
      <c r="DG38" s="660"/>
      <c r="DH38" s="660"/>
      <c r="DI38" s="660"/>
      <c r="DJ38" s="660"/>
      <c r="DK38" s="661"/>
      <c r="DL38" s="668">
        <v>1401019</v>
      </c>
      <c r="DM38" s="660"/>
      <c r="DN38" s="660"/>
      <c r="DO38" s="660"/>
      <c r="DP38" s="660"/>
      <c r="DQ38" s="660"/>
      <c r="DR38" s="660"/>
      <c r="DS38" s="660"/>
      <c r="DT38" s="660"/>
      <c r="DU38" s="660"/>
      <c r="DV38" s="661"/>
      <c r="DW38" s="664">
        <v>19.899999999999999</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225</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101</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141000</v>
      </c>
      <c r="CS39" s="695"/>
      <c r="CT39" s="695"/>
      <c r="CU39" s="695"/>
      <c r="CV39" s="695"/>
      <c r="CW39" s="695"/>
      <c r="CX39" s="695"/>
      <c r="CY39" s="696"/>
      <c r="CZ39" s="664">
        <v>1.1000000000000001</v>
      </c>
      <c r="DA39" s="693"/>
      <c r="DB39" s="693"/>
      <c r="DC39" s="697"/>
      <c r="DD39" s="668">
        <v>136260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324776</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128</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76000</v>
      </c>
      <c r="CS40" s="660"/>
      <c r="CT40" s="660"/>
      <c r="CU40" s="660"/>
      <c r="CV40" s="660"/>
      <c r="CW40" s="660"/>
      <c r="CX40" s="660"/>
      <c r="CY40" s="661"/>
      <c r="CZ40" s="664">
        <v>0.6</v>
      </c>
      <c r="DA40" s="693"/>
      <c r="DB40" s="693"/>
      <c r="DC40" s="697"/>
      <c r="DD40" s="668" t="s">
        <v>122</v>
      </c>
      <c r="DE40" s="660"/>
      <c r="DF40" s="660"/>
      <c r="DG40" s="660"/>
      <c r="DH40" s="660"/>
      <c r="DI40" s="660"/>
      <c r="DJ40" s="660"/>
      <c r="DK40" s="661"/>
      <c r="DL40" s="668" t="s">
        <v>225</v>
      </c>
      <c r="DM40" s="660"/>
      <c r="DN40" s="660"/>
      <c r="DO40" s="660"/>
      <c r="DP40" s="660"/>
      <c r="DQ40" s="660"/>
      <c r="DR40" s="660"/>
      <c r="DS40" s="660"/>
      <c r="DT40" s="660"/>
      <c r="DU40" s="660"/>
      <c r="DV40" s="661"/>
      <c r="DW40" s="664" t="s">
        <v>225</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896772</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368</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225</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3110993</v>
      </c>
      <c r="CS42" s="660"/>
      <c r="CT42" s="660"/>
      <c r="CU42" s="660"/>
      <c r="CV42" s="660"/>
      <c r="CW42" s="660"/>
      <c r="CX42" s="660"/>
      <c r="CY42" s="661"/>
      <c r="CZ42" s="664">
        <v>23.8</v>
      </c>
      <c r="DA42" s="665"/>
      <c r="DB42" s="665"/>
      <c r="DC42" s="760"/>
      <c r="DD42" s="668">
        <v>450781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t="s">
        <v>225</v>
      </c>
      <c r="CS43" s="695"/>
      <c r="CT43" s="695"/>
      <c r="CU43" s="695"/>
      <c r="CV43" s="695"/>
      <c r="CW43" s="695"/>
      <c r="CX43" s="695"/>
      <c r="CY43" s="696"/>
      <c r="CZ43" s="664" t="s">
        <v>122</v>
      </c>
      <c r="DA43" s="693"/>
      <c r="DB43" s="693"/>
      <c r="DC43" s="697"/>
      <c r="DD43" s="668" t="s">
        <v>122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297</v>
      </c>
      <c r="CE44" s="772"/>
      <c r="CF44" s="656" t="s">
        <v>346</v>
      </c>
      <c r="CG44" s="657"/>
      <c r="CH44" s="657"/>
      <c r="CI44" s="657"/>
      <c r="CJ44" s="657"/>
      <c r="CK44" s="657"/>
      <c r="CL44" s="657"/>
      <c r="CM44" s="657"/>
      <c r="CN44" s="657"/>
      <c r="CO44" s="657"/>
      <c r="CP44" s="657"/>
      <c r="CQ44" s="658"/>
      <c r="CR44" s="659">
        <v>3099455</v>
      </c>
      <c r="CS44" s="660"/>
      <c r="CT44" s="660"/>
      <c r="CU44" s="660"/>
      <c r="CV44" s="660"/>
      <c r="CW44" s="660"/>
      <c r="CX44" s="660"/>
      <c r="CY44" s="661"/>
      <c r="CZ44" s="664">
        <v>23.7</v>
      </c>
      <c r="DA44" s="665"/>
      <c r="DB44" s="665"/>
      <c r="DC44" s="760"/>
      <c r="DD44" s="668">
        <v>449805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1217943</v>
      </c>
      <c r="CS45" s="695"/>
      <c r="CT45" s="695"/>
      <c r="CU45" s="695"/>
      <c r="CV45" s="695"/>
      <c r="CW45" s="695"/>
      <c r="CX45" s="695"/>
      <c r="CY45" s="696"/>
      <c r="CZ45" s="664">
        <v>9.3000000000000007</v>
      </c>
      <c r="DA45" s="693"/>
      <c r="DB45" s="693"/>
      <c r="DC45" s="697"/>
      <c r="DD45" s="668">
        <v>78144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1869922</v>
      </c>
      <c r="CS46" s="660"/>
      <c r="CT46" s="660"/>
      <c r="CU46" s="660"/>
      <c r="CV46" s="660"/>
      <c r="CW46" s="660"/>
      <c r="CX46" s="660"/>
      <c r="CY46" s="661"/>
      <c r="CZ46" s="664">
        <v>14.3</v>
      </c>
      <c r="DA46" s="665"/>
      <c r="DB46" s="665"/>
      <c r="DC46" s="760"/>
      <c r="DD46" s="668">
        <v>370271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11538</v>
      </c>
      <c r="CS47" s="695"/>
      <c r="CT47" s="695"/>
      <c r="CU47" s="695"/>
      <c r="CV47" s="695"/>
      <c r="CW47" s="695"/>
      <c r="CX47" s="695"/>
      <c r="CY47" s="696"/>
      <c r="CZ47" s="664">
        <v>0.1</v>
      </c>
      <c r="DA47" s="693"/>
      <c r="DB47" s="693"/>
      <c r="DC47" s="697"/>
      <c r="DD47" s="668">
        <v>976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13089049</v>
      </c>
      <c r="CS49" s="729"/>
      <c r="CT49" s="729"/>
      <c r="CU49" s="729"/>
      <c r="CV49" s="729"/>
      <c r="CW49" s="729"/>
      <c r="CX49" s="729"/>
      <c r="CY49" s="761"/>
      <c r="CZ49" s="744">
        <v>100</v>
      </c>
      <c r="DA49" s="762"/>
      <c r="DB49" s="762"/>
      <c r="DC49" s="763"/>
      <c r="DD49" s="764">
        <v>7816968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PtrFnIRuO82C8BTGC8cPSUs0vVpY9pT0CBORFo4Ei40BcV+P/91MfZjBS67hafGAWZJTK8th4fVJX77b4ZszgQ==" saltValue="YEFY6muePR+9VrzUFdR+4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13492</v>
      </c>
      <c r="R7" s="795"/>
      <c r="S7" s="795"/>
      <c r="T7" s="795"/>
      <c r="U7" s="795"/>
      <c r="V7" s="795">
        <v>13089</v>
      </c>
      <c r="W7" s="795"/>
      <c r="X7" s="795"/>
      <c r="Y7" s="795"/>
      <c r="Z7" s="795"/>
      <c r="AA7" s="795">
        <v>403</v>
      </c>
      <c r="AB7" s="795"/>
      <c r="AC7" s="795"/>
      <c r="AD7" s="795"/>
      <c r="AE7" s="796"/>
      <c r="AF7" s="797">
        <v>168</v>
      </c>
      <c r="AG7" s="798"/>
      <c r="AH7" s="798"/>
      <c r="AI7" s="798"/>
      <c r="AJ7" s="799"/>
      <c r="AK7" s="834" t="s">
        <v>575</v>
      </c>
      <c r="AL7" s="835"/>
      <c r="AM7" s="835"/>
      <c r="AN7" s="835"/>
      <c r="AO7" s="835"/>
      <c r="AP7" s="835">
        <v>12344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v>0</v>
      </c>
      <c r="CI7" s="832"/>
      <c r="CJ7" s="832"/>
      <c r="CK7" s="832"/>
      <c r="CL7" s="833"/>
      <c r="CM7" s="831">
        <v>364</v>
      </c>
      <c r="CN7" s="832"/>
      <c r="CO7" s="832"/>
      <c r="CP7" s="832"/>
      <c r="CQ7" s="833"/>
      <c r="CR7" s="831">
        <v>311</v>
      </c>
      <c r="CS7" s="832"/>
      <c r="CT7" s="832"/>
      <c r="CU7" s="832"/>
      <c r="CV7" s="833"/>
      <c r="CW7" s="831" t="s">
        <v>576</v>
      </c>
      <c r="CX7" s="832"/>
      <c r="CY7" s="832"/>
      <c r="CZ7" s="832"/>
      <c r="DA7" s="833"/>
      <c r="DB7" s="831" t="s">
        <v>576</v>
      </c>
      <c r="DC7" s="832"/>
      <c r="DD7" s="832"/>
      <c r="DE7" s="832"/>
      <c r="DF7" s="833"/>
      <c r="DG7" s="831" t="s">
        <v>576</v>
      </c>
      <c r="DH7" s="832"/>
      <c r="DI7" s="832"/>
      <c r="DJ7" s="832"/>
      <c r="DK7" s="833"/>
      <c r="DL7" s="831" t="s">
        <v>576</v>
      </c>
      <c r="DM7" s="832"/>
      <c r="DN7" s="832"/>
      <c r="DO7" s="832"/>
      <c r="DP7" s="833"/>
      <c r="DQ7" s="831" t="s">
        <v>576</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376</v>
      </c>
      <c r="B23" s="850" t="s">
        <v>377</v>
      </c>
      <c r="C23" s="851"/>
      <c r="D23" s="851"/>
      <c r="E23" s="851"/>
      <c r="F23" s="851"/>
      <c r="G23" s="851"/>
      <c r="H23" s="851"/>
      <c r="I23" s="851"/>
      <c r="J23" s="851"/>
      <c r="K23" s="851"/>
      <c r="L23" s="851"/>
      <c r="M23" s="851"/>
      <c r="N23" s="851"/>
      <c r="O23" s="851"/>
      <c r="P23" s="852"/>
      <c r="Q23" s="853">
        <f>Q7</f>
        <v>13492</v>
      </c>
      <c r="R23" s="854"/>
      <c r="S23" s="854"/>
      <c r="T23" s="854"/>
      <c r="U23" s="854"/>
      <c r="V23" s="854">
        <f>V7</f>
        <v>13089</v>
      </c>
      <c r="W23" s="854"/>
      <c r="X23" s="854"/>
      <c r="Y23" s="854"/>
      <c r="Z23" s="854"/>
      <c r="AA23" s="854">
        <f>AA7</f>
        <v>403</v>
      </c>
      <c r="AB23" s="854"/>
      <c r="AC23" s="854"/>
      <c r="AD23" s="854"/>
      <c r="AE23" s="855"/>
      <c r="AF23" s="856">
        <v>168</v>
      </c>
      <c r="AG23" s="854"/>
      <c r="AH23" s="854"/>
      <c r="AI23" s="854"/>
      <c r="AJ23" s="857"/>
      <c r="AK23" s="858"/>
      <c r="AL23" s="859"/>
      <c r="AM23" s="859"/>
      <c r="AN23" s="859"/>
      <c r="AO23" s="859"/>
      <c r="AP23" s="854">
        <f>AP7</f>
        <v>12344</v>
      </c>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1">
        <v>3978</v>
      </c>
      <c r="R28" s="882"/>
      <c r="S28" s="882"/>
      <c r="T28" s="882"/>
      <c r="U28" s="882"/>
      <c r="V28" s="882">
        <v>4097</v>
      </c>
      <c r="W28" s="882"/>
      <c r="X28" s="882"/>
      <c r="Y28" s="882"/>
      <c r="Z28" s="882"/>
      <c r="AA28" s="882">
        <v>-119</v>
      </c>
      <c r="AB28" s="882"/>
      <c r="AC28" s="882"/>
      <c r="AD28" s="882"/>
      <c r="AE28" s="883"/>
      <c r="AF28" s="884">
        <v>-119</v>
      </c>
      <c r="AG28" s="882"/>
      <c r="AH28" s="882"/>
      <c r="AI28" s="882"/>
      <c r="AJ28" s="885"/>
      <c r="AK28" s="886">
        <v>325</v>
      </c>
      <c r="AL28" s="887"/>
      <c r="AM28" s="887"/>
      <c r="AN28" s="887"/>
      <c r="AO28" s="887"/>
      <c r="AP28" s="878" t="s">
        <v>499</v>
      </c>
      <c r="AQ28" s="878"/>
      <c r="AR28" s="878"/>
      <c r="AS28" s="878"/>
      <c r="AT28" s="878"/>
      <c r="AU28" s="878" t="s">
        <v>499</v>
      </c>
      <c r="AV28" s="878"/>
      <c r="AW28" s="878"/>
      <c r="AX28" s="878"/>
      <c r="AY28" s="878"/>
      <c r="AZ28" s="878" t="s">
        <v>499</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2759</v>
      </c>
      <c r="R29" s="819"/>
      <c r="S29" s="819"/>
      <c r="T29" s="819"/>
      <c r="U29" s="819"/>
      <c r="V29" s="819">
        <v>2684</v>
      </c>
      <c r="W29" s="819"/>
      <c r="X29" s="819"/>
      <c r="Y29" s="819"/>
      <c r="Z29" s="819"/>
      <c r="AA29" s="819">
        <v>75</v>
      </c>
      <c r="AB29" s="819"/>
      <c r="AC29" s="819"/>
      <c r="AD29" s="819"/>
      <c r="AE29" s="820"/>
      <c r="AF29" s="821">
        <v>75</v>
      </c>
      <c r="AG29" s="822"/>
      <c r="AH29" s="822"/>
      <c r="AI29" s="822"/>
      <c r="AJ29" s="823"/>
      <c r="AK29" s="890">
        <v>379</v>
      </c>
      <c r="AL29" s="891"/>
      <c r="AM29" s="891"/>
      <c r="AN29" s="891"/>
      <c r="AO29" s="891"/>
      <c r="AP29" s="892" t="s">
        <v>499</v>
      </c>
      <c r="AQ29" s="892"/>
      <c r="AR29" s="892"/>
      <c r="AS29" s="892"/>
      <c r="AT29" s="892"/>
      <c r="AU29" s="892" t="s">
        <v>499</v>
      </c>
      <c r="AV29" s="892"/>
      <c r="AW29" s="892"/>
      <c r="AX29" s="892"/>
      <c r="AY29" s="892"/>
      <c r="AZ29" s="892" t="s">
        <v>499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385</v>
      </c>
      <c r="R30" s="819"/>
      <c r="S30" s="819"/>
      <c r="T30" s="819"/>
      <c r="U30" s="819"/>
      <c r="V30" s="819">
        <v>378</v>
      </c>
      <c r="W30" s="819"/>
      <c r="X30" s="819"/>
      <c r="Y30" s="819"/>
      <c r="Z30" s="819"/>
      <c r="AA30" s="819">
        <v>7</v>
      </c>
      <c r="AB30" s="819"/>
      <c r="AC30" s="819"/>
      <c r="AD30" s="819"/>
      <c r="AE30" s="820"/>
      <c r="AF30" s="821">
        <v>7</v>
      </c>
      <c r="AG30" s="822"/>
      <c r="AH30" s="822"/>
      <c r="AI30" s="822"/>
      <c r="AJ30" s="823"/>
      <c r="AK30" s="890">
        <v>101</v>
      </c>
      <c r="AL30" s="891"/>
      <c r="AM30" s="891"/>
      <c r="AN30" s="891"/>
      <c r="AO30" s="891"/>
      <c r="AP30" s="892" t="s">
        <v>499</v>
      </c>
      <c r="AQ30" s="892"/>
      <c r="AR30" s="892"/>
      <c r="AS30" s="892"/>
      <c r="AT30" s="892"/>
      <c r="AU30" s="892" t="s">
        <v>499</v>
      </c>
      <c r="AV30" s="892"/>
      <c r="AW30" s="892"/>
      <c r="AX30" s="892"/>
      <c r="AY30" s="892"/>
      <c r="AZ30" s="892" t="s">
        <v>499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507</v>
      </c>
      <c r="R31" s="819"/>
      <c r="S31" s="819"/>
      <c r="T31" s="819"/>
      <c r="U31" s="819"/>
      <c r="V31" s="819">
        <v>468</v>
      </c>
      <c r="W31" s="819"/>
      <c r="X31" s="819"/>
      <c r="Y31" s="819"/>
      <c r="Z31" s="819"/>
      <c r="AA31" s="819">
        <v>39</v>
      </c>
      <c r="AB31" s="819"/>
      <c r="AC31" s="819"/>
      <c r="AD31" s="819"/>
      <c r="AE31" s="820"/>
      <c r="AF31" s="821">
        <v>381</v>
      </c>
      <c r="AG31" s="822"/>
      <c r="AH31" s="822"/>
      <c r="AI31" s="822"/>
      <c r="AJ31" s="823"/>
      <c r="AK31" s="890">
        <v>20</v>
      </c>
      <c r="AL31" s="891"/>
      <c r="AM31" s="891"/>
      <c r="AN31" s="891"/>
      <c r="AO31" s="891"/>
      <c r="AP31" s="891">
        <v>2572</v>
      </c>
      <c r="AQ31" s="891"/>
      <c r="AR31" s="891"/>
      <c r="AS31" s="891"/>
      <c r="AT31" s="891"/>
      <c r="AU31" s="891">
        <v>301</v>
      </c>
      <c r="AV31" s="891"/>
      <c r="AW31" s="891"/>
      <c r="AX31" s="891"/>
      <c r="AY31" s="891"/>
      <c r="AZ31" s="892" t="s">
        <v>499</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961</v>
      </c>
      <c r="R32" s="819"/>
      <c r="S32" s="819"/>
      <c r="T32" s="819"/>
      <c r="U32" s="819"/>
      <c r="V32" s="819">
        <v>959</v>
      </c>
      <c r="W32" s="819"/>
      <c r="X32" s="819"/>
      <c r="Y32" s="819"/>
      <c r="Z32" s="819"/>
      <c r="AA32" s="819">
        <v>2</v>
      </c>
      <c r="AB32" s="819"/>
      <c r="AC32" s="819"/>
      <c r="AD32" s="819"/>
      <c r="AE32" s="820"/>
      <c r="AF32" s="821">
        <v>2</v>
      </c>
      <c r="AG32" s="822"/>
      <c r="AH32" s="822"/>
      <c r="AI32" s="822"/>
      <c r="AJ32" s="823"/>
      <c r="AK32" s="890">
        <v>439</v>
      </c>
      <c r="AL32" s="891"/>
      <c r="AM32" s="891"/>
      <c r="AN32" s="891"/>
      <c r="AO32" s="891"/>
      <c r="AP32" s="891">
        <v>3835</v>
      </c>
      <c r="AQ32" s="891"/>
      <c r="AR32" s="891"/>
      <c r="AS32" s="891"/>
      <c r="AT32" s="891"/>
      <c r="AU32" s="891">
        <v>2643</v>
      </c>
      <c r="AV32" s="891"/>
      <c r="AW32" s="891"/>
      <c r="AX32" s="891"/>
      <c r="AY32" s="891"/>
      <c r="AZ32" s="892" t="s">
        <v>499</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1</v>
      </c>
      <c r="R33" s="819"/>
      <c r="S33" s="819"/>
      <c r="T33" s="819"/>
      <c r="U33" s="819"/>
      <c r="V33" s="819">
        <v>0</v>
      </c>
      <c r="W33" s="819"/>
      <c r="X33" s="819"/>
      <c r="Y33" s="819"/>
      <c r="Z33" s="819"/>
      <c r="AA33" s="819">
        <v>1</v>
      </c>
      <c r="AB33" s="819"/>
      <c r="AC33" s="819"/>
      <c r="AD33" s="819"/>
      <c r="AE33" s="820"/>
      <c r="AF33" s="821">
        <v>9</v>
      </c>
      <c r="AG33" s="822"/>
      <c r="AH33" s="822"/>
      <c r="AI33" s="822"/>
      <c r="AJ33" s="823"/>
      <c r="AK33" s="890" t="s">
        <v>577</v>
      </c>
      <c r="AL33" s="891"/>
      <c r="AM33" s="891"/>
      <c r="AN33" s="891"/>
      <c r="AO33" s="891"/>
      <c r="AP33" s="891" t="s">
        <v>577</v>
      </c>
      <c r="AQ33" s="891"/>
      <c r="AR33" s="891"/>
      <c r="AS33" s="891"/>
      <c r="AT33" s="891"/>
      <c r="AU33" s="891" t="s">
        <v>577</v>
      </c>
      <c r="AV33" s="891"/>
      <c r="AW33" s="891"/>
      <c r="AX33" s="891"/>
      <c r="AY33" s="891"/>
      <c r="AZ33" s="892" t="s">
        <v>577</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376</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356</v>
      </c>
      <c r="AG63" s="902"/>
      <c r="AH63" s="902"/>
      <c r="AI63" s="902"/>
      <c r="AJ63" s="903"/>
      <c r="AK63" s="904"/>
      <c r="AL63" s="899"/>
      <c r="AM63" s="899"/>
      <c r="AN63" s="899"/>
      <c r="AO63" s="899"/>
      <c r="AP63" s="902">
        <f>SUM(AP28:AT33)</f>
        <v>6407</v>
      </c>
      <c r="AQ63" s="902"/>
      <c r="AR63" s="902"/>
      <c r="AS63" s="902"/>
      <c r="AT63" s="902"/>
      <c r="AU63" s="902">
        <f>SUM(AU28:AY33)</f>
        <v>2944</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402</v>
      </c>
      <c r="W66" s="778"/>
      <c r="X66" s="778"/>
      <c r="Y66" s="778"/>
      <c r="Z66" s="779"/>
      <c r="AA66" s="777" t="s">
        <v>403</v>
      </c>
      <c r="AB66" s="778"/>
      <c r="AC66" s="778"/>
      <c r="AD66" s="778"/>
      <c r="AE66" s="779"/>
      <c r="AF66" s="912" t="s">
        <v>404</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574</v>
      </c>
      <c r="C68" s="930"/>
      <c r="D68" s="930"/>
      <c r="E68" s="930"/>
      <c r="F68" s="930"/>
      <c r="G68" s="930"/>
      <c r="H68" s="930"/>
      <c r="I68" s="930"/>
      <c r="J68" s="930"/>
      <c r="K68" s="930"/>
      <c r="L68" s="930"/>
      <c r="M68" s="930"/>
      <c r="N68" s="930"/>
      <c r="O68" s="930"/>
      <c r="P68" s="931"/>
      <c r="Q68" s="932">
        <v>155</v>
      </c>
      <c r="R68" s="926"/>
      <c r="S68" s="926"/>
      <c r="T68" s="926"/>
      <c r="U68" s="926"/>
      <c r="V68" s="926">
        <v>148</v>
      </c>
      <c r="W68" s="926"/>
      <c r="X68" s="926"/>
      <c r="Y68" s="926"/>
      <c r="Z68" s="926"/>
      <c r="AA68" s="926">
        <v>8</v>
      </c>
      <c r="AB68" s="926"/>
      <c r="AC68" s="926"/>
      <c r="AD68" s="926"/>
      <c r="AE68" s="926"/>
      <c r="AF68" s="926">
        <v>8</v>
      </c>
      <c r="AG68" s="926"/>
      <c r="AH68" s="926"/>
      <c r="AI68" s="926"/>
      <c r="AJ68" s="926"/>
      <c r="AK68" s="926" t="s">
        <v>499</v>
      </c>
      <c r="AL68" s="926"/>
      <c r="AM68" s="926"/>
      <c r="AN68" s="926"/>
      <c r="AO68" s="926"/>
      <c r="AP68" s="926" t="s">
        <v>499</v>
      </c>
      <c r="AQ68" s="926"/>
      <c r="AR68" s="926"/>
      <c r="AS68" s="926"/>
      <c r="AT68" s="926"/>
      <c r="AU68" s="926" t="s">
        <v>499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569</v>
      </c>
      <c r="C69" s="934"/>
      <c r="D69" s="934"/>
      <c r="E69" s="934"/>
      <c r="F69" s="934"/>
      <c r="G69" s="934"/>
      <c r="H69" s="934"/>
      <c r="I69" s="934"/>
      <c r="J69" s="934"/>
      <c r="K69" s="934"/>
      <c r="L69" s="934"/>
      <c r="M69" s="934"/>
      <c r="N69" s="934"/>
      <c r="O69" s="934"/>
      <c r="P69" s="935"/>
      <c r="Q69" s="936">
        <v>1988</v>
      </c>
      <c r="R69" s="891"/>
      <c r="S69" s="891"/>
      <c r="T69" s="891"/>
      <c r="U69" s="891"/>
      <c r="V69" s="891">
        <v>1986</v>
      </c>
      <c r="W69" s="891"/>
      <c r="X69" s="891"/>
      <c r="Y69" s="891"/>
      <c r="Z69" s="891"/>
      <c r="AA69" s="891">
        <v>2</v>
      </c>
      <c r="AB69" s="891"/>
      <c r="AC69" s="891"/>
      <c r="AD69" s="891"/>
      <c r="AE69" s="891"/>
      <c r="AF69" s="891">
        <v>2</v>
      </c>
      <c r="AG69" s="891"/>
      <c r="AH69" s="891"/>
      <c r="AI69" s="891"/>
      <c r="AJ69" s="891"/>
      <c r="AK69" s="891" t="s">
        <v>499</v>
      </c>
      <c r="AL69" s="891"/>
      <c r="AM69" s="891"/>
      <c r="AN69" s="891"/>
      <c r="AO69" s="891"/>
      <c r="AP69" s="891">
        <v>2679</v>
      </c>
      <c r="AQ69" s="891"/>
      <c r="AR69" s="891"/>
      <c r="AS69" s="891"/>
      <c r="AT69" s="891"/>
      <c r="AU69" s="891" t="s">
        <v>499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570</v>
      </c>
      <c r="C70" s="934"/>
      <c r="D70" s="934"/>
      <c r="E70" s="934"/>
      <c r="F70" s="934"/>
      <c r="G70" s="934"/>
      <c r="H70" s="934"/>
      <c r="I70" s="934"/>
      <c r="J70" s="934"/>
      <c r="K70" s="934"/>
      <c r="L70" s="934"/>
      <c r="M70" s="934"/>
      <c r="N70" s="934"/>
      <c r="O70" s="934"/>
      <c r="P70" s="935"/>
      <c r="Q70" s="936">
        <v>43</v>
      </c>
      <c r="R70" s="891"/>
      <c r="S70" s="891"/>
      <c r="T70" s="891"/>
      <c r="U70" s="891"/>
      <c r="V70" s="891">
        <v>38</v>
      </c>
      <c r="W70" s="891"/>
      <c r="X70" s="891"/>
      <c r="Y70" s="891"/>
      <c r="Z70" s="891"/>
      <c r="AA70" s="891">
        <v>5</v>
      </c>
      <c r="AB70" s="891"/>
      <c r="AC70" s="891"/>
      <c r="AD70" s="891"/>
      <c r="AE70" s="891"/>
      <c r="AF70" s="891">
        <v>5</v>
      </c>
      <c r="AG70" s="891"/>
      <c r="AH70" s="891"/>
      <c r="AI70" s="891"/>
      <c r="AJ70" s="891"/>
      <c r="AK70" s="891" t="s">
        <v>499</v>
      </c>
      <c r="AL70" s="891"/>
      <c r="AM70" s="891"/>
      <c r="AN70" s="891"/>
      <c r="AO70" s="891"/>
      <c r="AP70" s="891" t="s">
        <v>499</v>
      </c>
      <c r="AQ70" s="891"/>
      <c r="AR70" s="891"/>
      <c r="AS70" s="891"/>
      <c r="AT70" s="891"/>
      <c r="AU70" s="891" t="s">
        <v>499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571</v>
      </c>
      <c r="C71" s="934"/>
      <c r="D71" s="934"/>
      <c r="E71" s="934"/>
      <c r="F71" s="934"/>
      <c r="G71" s="934"/>
      <c r="H71" s="934"/>
      <c r="I71" s="934"/>
      <c r="J71" s="934"/>
      <c r="K71" s="934"/>
      <c r="L71" s="934"/>
      <c r="M71" s="934"/>
      <c r="N71" s="934"/>
      <c r="O71" s="934"/>
      <c r="P71" s="935"/>
      <c r="Q71" s="936">
        <v>1928</v>
      </c>
      <c r="R71" s="891"/>
      <c r="S71" s="891"/>
      <c r="T71" s="891"/>
      <c r="U71" s="891"/>
      <c r="V71" s="891">
        <v>1901</v>
      </c>
      <c r="W71" s="891"/>
      <c r="X71" s="891"/>
      <c r="Y71" s="891"/>
      <c r="Z71" s="891"/>
      <c r="AA71" s="891">
        <v>27</v>
      </c>
      <c r="AB71" s="891"/>
      <c r="AC71" s="891"/>
      <c r="AD71" s="891"/>
      <c r="AE71" s="891"/>
      <c r="AF71" s="891">
        <v>27</v>
      </c>
      <c r="AG71" s="891"/>
      <c r="AH71" s="891"/>
      <c r="AI71" s="891"/>
      <c r="AJ71" s="891"/>
      <c r="AK71" s="891" t="s">
        <v>499</v>
      </c>
      <c r="AL71" s="891"/>
      <c r="AM71" s="891"/>
      <c r="AN71" s="891"/>
      <c r="AO71" s="891"/>
      <c r="AP71" s="891">
        <v>1623</v>
      </c>
      <c r="AQ71" s="891"/>
      <c r="AR71" s="891"/>
      <c r="AS71" s="891"/>
      <c r="AT71" s="891"/>
      <c r="AU71" s="891">
        <v>1152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572</v>
      </c>
      <c r="C72" s="934"/>
      <c r="D72" s="934"/>
      <c r="E72" s="934"/>
      <c r="F72" s="934"/>
      <c r="G72" s="934"/>
      <c r="H72" s="934"/>
      <c r="I72" s="934"/>
      <c r="J72" s="934"/>
      <c r="K72" s="934"/>
      <c r="L72" s="934"/>
      <c r="M72" s="934"/>
      <c r="N72" s="934"/>
      <c r="O72" s="934"/>
      <c r="P72" s="935"/>
      <c r="Q72" s="936">
        <v>1538</v>
      </c>
      <c r="R72" s="891"/>
      <c r="S72" s="891"/>
      <c r="T72" s="891"/>
      <c r="U72" s="891"/>
      <c r="V72" s="891">
        <v>1527</v>
      </c>
      <c r="W72" s="891"/>
      <c r="X72" s="891"/>
      <c r="Y72" s="891"/>
      <c r="Z72" s="891"/>
      <c r="AA72" s="891">
        <v>11</v>
      </c>
      <c r="AB72" s="891"/>
      <c r="AC72" s="891"/>
      <c r="AD72" s="891"/>
      <c r="AE72" s="891"/>
      <c r="AF72" s="891">
        <v>11</v>
      </c>
      <c r="AG72" s="891"/>
      <c r="AH72" s="891"/>
      <c r="AI72" s="891"/>
      <c r="AJ72" s="891"/>
      <c r="AK72" s="891" t="s">
        <v>499</v>
      </c>
      <c r="AL72" s="891"/>
      <c r="AM72" s="891"/>
      <c r="AN72" s="891"/>
      <c r="AO72" s="891"/>
      <c r="AP72" s="891" t="s">
        <v>499</v>
      </c>
      <c r="AQ72" s="891"/>
      <c r="AR72" s="891"/>
      <c r="AS72" s="891"/>
      <c r="AT72" s="891"/>
      <c r="AU72" s="891" t="s">
        <v>499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573</v>
      </c>
      <c r="C73" s="934"/>
      <c r="D73" s="934"/>
      <c r="E73" s="934"/>
      <c r="F73" s="934"/>
      <c r="G73" s="934"/>
      <c r="H73" s="934"/>
      <c r="I73" s="934"/>
      <c r="J73" s="934"/>
      <c r="K73" s="934"/>
      <c r="L73" s="934"/>
      <c r="M73" s="934"/>
      <c r="N73" s="934"/>
      <c r="O73" s="934"/>
      <c r="P73" s="935"/>
      <c r="Q73" s="936">
        <v>695</v>
      </c>
      <c r="R73" s="891"/>
      <c r="S73" s="891"/>
      <c r="T73" s="891"/>
      <c r="U73" s="891"/>
      <c r="V73" s="891">
        <v>681</v>
      </c>
      <c r="W73" s="891"/>
      <c r="X73" s="891"/>
      <c r="Y73" s="891"/>
      <c r="Z73" s="891"/>
      <c r="AA73" s="891">
        <v>13</v>
      </c>
      <c r="AB73" s="891"/>
      <c r="AC73" s="891"/>
      <c r="AD73" s="891"/>
      <c r="AE73" s="891"/>
      <c r="AF73" s="891">
        <v>13</v>
      </c>
      <c r="AG73" s="891"/>
      <c r="AH73" s="891"/>
      <c r="AI73" s="891"/>
      <c r="AJ73" s="891"/>
      <c r="AK73" s="891" t="s">
        <v>499</v>
      </c>
      <c r="AL73" s="891"/>
      <c r="AM73" s="891"/>
      <c r="AN73" s="891"/>
      <c r="AO73" s="891"/>
      <c r="AP73" s="891" t="s">
        <v>499</v>
      </c>
      <c r="AQ73" s="891"/>
      <c r="AR73" s="891"/>
      <c r="AS73" s="891"/>
      <c r="AT73" s="891"/>
      <c r="AU73" s="891" t="s">
        <v>499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376</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SUM(AF68:AJ73)</f>
        <v>66</v>
      </c>
      <c r="AG88" s="902"/>
      <c r="AH88" s="902"/>
      <c r="AI88" s="902"/>
      <c r="AJ88" s="902"/>
      <c r="AK88" s="899"/>
      <c r="AL88" s="899"/>
      <c r="AM88" s="899"/>
      <c r="AN88" s="899"/>
      <c r="AO88" s="899"/>
      <c r="AP88" s="902">
        <f t="shared" ref="AP88" si="0">SUM(AP68:AT73)</f>
        <v>4302</v>
      </c>
      <c r="AQ88" s="902"/>
      <c r="AR88" s="902"/>
      <c r="AS88" s="902"/>
      <c r="AT88" s="902"/>
      <c r="AU88" s="902">
        <f t="shared" ref="AU88" si="1">SUM(AU68:AY73)</f>
        <v>1152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CR7</f>
        <v>311</v>
      </c>
      <c r="CS102" s="910"/>
      <c r="CT102" s="910"/>
      <c r="CU102" s="910"/>
      <c r="CV102" s="953"/>
      <c r="CW102" s="952" t="str">
        <f t="shared" ref="CW102" si="2">CW7</f>
        <v>-</v>
      </c>
      <c r="CX102" s="910"/>
      <c r="CY102" s="910"/>
      <c r="CZ102" s="910"/>
      <c r="DA102" s="953"/>
      <c r="DB102" s="952" t="str">
        <f t="shared" ref="DB102" si="3">DB7</f>
        <v>-</v>
      </c>
      <c r="DC102" s="910"/>
      <c r="DD102" s="910"/>
      <c r="DE102" s="910"/>
      <c r="DF102" s="953"/>
      <c r="DG102" s="952" t="str">
        <f t="shared" ref="DG102" si="4">DG7</f>
        <v>-</v>
      </c>
      <c r="DH102" s="910"/>
      <c r="DI102" s="910"/>
      <c r="DJ102" s="910"/>
      <c r="DK102" s="953"/>
      <c r="DL102" s="952" t="str">
        <f t="shared" ref="DL102" si="5">DL7</f>
        <v>-</v>
      </c>
      <c r="DM102" s="910"/>
      <c r="DN102" s="910"/>
      <c r="DO102" s="910"/>
      <c r="DP102" s="953"/>
      <c r="DQ102" s="952" t="str">
        <f t="shared" ref="DQ102" si="6">DQ7</f>
        <v>-</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296</v>
      </c>
      <c r="AG109" s="955"/>
      <c r="AH109" s="955"/>
      <c r="AI109" s="955"/>
      <c r="AJ109" s="956"/>
      <c r="AK109" s="954" t="s">
        <v>295</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296</v>
      </c>
      <c r="BW109" s="955"/>
      <c r="BX109" s="955"/>
      <c r="BY109" s="955"/>
      <c r="BZ109" s="956"/>
      <c r="CA109" s="954" t="s">
        <v>295</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296</v>
      </c>
      <c r="DM109" s="955"/>
      <c r="DN109" s="955"/>
      <c r="DO109" s="955"/>
      <c r="DP109" s="956"/>
      <c r="DQ109" s="954" t="s">
        <v>295</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1041755</v>
      </c>
      <c r="AB110" s="962"/>
      <c r="AC110" s="962"/>
      <c r="AD110" s="962"/>
      <c r="AE110" s="963"/>
      <c r="AF110" s="964">
        <v>1038209</v>
      </c>
      <c r="AG110" s="962"/>
      <c r="AH110" s="962"/>
      <c r="AI110" s="962"/>
      <c r="AJ110" s="963"/>
      <c r="AK110" s="964">
        <v>1049963</v>
      </c>
      <c r="AL110" s="962"/>
      <c r="AM110" s="962"/>
      <c r="AN110" s="962"/>
      <c r="AO110" s="963"/>
      <c r="AP110" s="965">
        <v>17.5</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10672332</v>
      </c>
      <c r="BR110" s="997"/>
      <c r="BS110" s="997"/>
      <c r="BT110" s="997"/>
      <c r="BU110" s="997"/>
      <c r="BV110" s="997">
        <v>11400910</v>
      </c>
      <c r="BW110" s="997"/>
      <c r="BX110" s="997"/>
      <c r="BY110" s="997"/>
      <c r="BZ110" s="997"/>
      <c r="CA110" s="997">
        <v>12344129</v>
      </c>
      <c r="CB110" s="997"/>
      <c r="CC110" s="997"/>
      <c r="CD110" s="997"/>
      <c r="CE110" s="997"/>
      <c r="CF110" s="1011">
        <v>205.4</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122</v>
      </c>
      <c r="DM110" s="997"/>
      <c r="DN110" s="997"/>
      <c r="DO110" s="997"/>
      <c r="DP110" s="997"/>
      <c r="DQ110" s="997" t="s">
        <v>122</v>
      </c>
      <c r="DR110" s="997"/>
      <c r="DS110" s="997"/>
      <c r="DT110" s="997"/>
      <c r="DU110" s="997"/>
      <c r="DV110" s="998" t="s">
        <v>122</v>
      </c>
      <c r="DW110" s="998"/>
      <c r="DX110" s="998"/>
      <c r="DY110" s="998"/>
      <c r="DZ110" s="999"/>
    </row>
    <row r="111" spans="1:131" s="226" customFormat="1" ht="26.25" customHeight="1" x14ac:dyDescent="0.15">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425</v>
      </c>
      <c r="AG111" s="1004"/>
      <c r="AH111" s="1004"/>
      <c r="AI111" s="1004"/>
      <c r="AJ111" s="1005"/>
      <c r="AK111" s="1006" t="s">
        <v>122</v>
      </c>
      <c r="AL111" s="1004"/>
      <c r="AM111" s="1004"/>
      <c r="AN111" s="1004"/>
      <c r="AO111" s="1005"/>
      <c r="AP111" s="1007" t="s">
        <v>425</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77773</v>
      </c>
      <c r="BR111" s="990"/>
      <c r="BS111" s="990"/>
      <c r="BT111" s="990"/>
      <c r="BU111" s="990"/>
      <c r="BV111" s="990">
        <v>55646</v>
      </c>
      <c r="BW111" s="990"/>
      <c r="BX111" s="990"/>
      <c r="BY111" s="990"/>
      <c r="BZ111" s="990"/>
      <c r="CA111" s="990">
        <v>42891</v>
      </c>
      <c r="CB111" s="990"/>
      <c r="CC111" s="990"/>
      <c r="CD111" s="990"/>
      <c r="CE111" s="990"/>
      <c r="CF111" s="984">
        <v>0.7</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425</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122</v>
      </c>
      <c r="AG112" s="1029"/>
      <c r="AH112" s="1029"/>
      <c r="AI112" s="1029"/>
      <c r="AJ112" s="1030"/>
      <c r="AK112" s="1031" t="s">
        <v>378</v>
      </c>
      <c r="AL112" s="1029"/>
      <c r="AM112" s="1029"/>
      <c r="AN112" s="1029"/>
      <c r="AO112" s="1030"/>
      <c r="AP112" s="1032" t="s">
        <v>122</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3348901</v>
      </c>
      <c r="BR112" s="990"/>
      <c r="BS112" s="990"/>
      <c r="BT112" s="990"/>
      <c r="BU112" s="990"/>
      <c r="BV112" s="990">
        <v>3215320</v>
      </c>
      <c r="BW112" s="990"/>
      <c r="BX112" s="990"/>
      <c r="BY112" s="990"/>
      <c r="BZ112" s="990"/>
      <c r="CA112" s="990">
        <v>2943544</v>
      </c>
      <c r="CB112" s="990"/>
      <c r="CC112" s="990"/>
      <c r="CD112" s="990"/>
      <c r="CE112" s="990"/>
      <c r="CF112" s="984">
        <v>49</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464841</v>
      </c>
      <c r="AB113" s="1004"/>
      <c r="AC113" s="1004"/>
      <c r="AD113" s="1004"/>
      <c r="AE113" s="1005"/>
      <c r="AF113" s="1006">
        <v>456260</v>
      </c>
      <c r="AG113" s="1004"/>
      <c r="AH113" s="1004"/>
      <c r="AI113" s="1004"/>
      <c r="AJ113" s="1005"/>
      <c r="AK113" s="1006">
        <v>416514</v>
      </c>
      <c r="AL113" s="1004"/>
      <c r="AM113" s="1004"/>
      <c r="AN113" s="1004"/>
      <c r="AO113" s="1005"/>
      <c r="AP113" s="1007">
        <v>6.9</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1389661</v>
      </c>
      <c r="BR113" s="990"/>
      <c r="BS113" s="990"/>
      <c r="BT113" s="990"/>
      <c r="BU113" s="990"/>
      <c r="BV113" s="990">
        <v>1318249</v>
      </c>
      <c r="BW113" s="990"/>
      <c r="BX113" s="990"/>
      <c r="BY113" s="990"/>
      <c r="BZ113" s="990"/>
      <c r="CA113" s="990">
        <v>1152454</v>
      </c>
      <c r="CB113" s="990"/>
      <c r="CC113" s="990"/>
      <c r="CD113" s="990"/>
      <c r="CE113" s="990"/>
      <c r="CF113" s="984">
        <v>19.2</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425</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86817</v>
      </c>
      <c r="AB114" s="1029"/>
      <c r="AC114" s="1029"/>
      <c r="AD114" s="1029"/>
      <c r="AE114" s="1030"/>
      <c r="AF114" s="1031">
        <v>123101</v>
      </c>
      <c r="AG114" s="1029"/>
      <c r="AH114" s="1029"/>
      <c r="AI114" s="1029"/>
      <c r="AJ114" s="1030"/>
      <c r="AK114" s="1031">
        <v>171601</v>
      </c>
      <c r="AL114" s="1029"/>
      <c r="AM114" s="1029"/>
      <c r="AN114" s="1029"/>
      <c r="AO114" s="1030"/>
      <c r="AP114" s="1032">
        <v>2.9</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1336069</v>
      </c>
      <c r="BR114" s="990"/>
      <c r="BS114" s="990"/>
      <c r="BT114" s="990"/>
      <c r="BU114" s="990"/>
      <c r="BV114" s="990">
        <v>1274671</v>
      </c>
      <c r="BW114" s="990"/>
      <c r="BX114" s="990"/>
      <c r="BY114" s="990"/>
      <c r="BZ114" s="990"/>
      <c r="CA114" s="990">
        <v>1233988</v>
      </c>
      <c r="CB114" s="990"/>
      <c r="CC114" s="990"/>
      <c r="CD114" s="990"/>
      <c r="CE114" s="990"/>
      <c r="CF114" s="984">
        <v>20.5</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425</v>
      </c>
      <c r="DH114" s="1029"/>
      <c r="DI114" s="1029"/>
      <c r="DJ114" s="1029"/>
      <c r="DK114" s="1030"/>
      <c r="DL114" s="1031" t="s">
        <v>122</v>
      </c>
      <c r="DM114" s="1029"/>
      <c r="DN114" s="1029"/>
      <c r="DO114" s="1029"/>
      <c r="DP114" s="1030"/>
      <c r="DQ114" s="1031" t="s">
        <v>425</v>
      </c>
      <c r="DR114" s="1029"/>
      <c r="DS114" s="1029"/>
      <c r="DT114" s="1029"/>
      <c r="DU114" s="1030"/>
      <c r="DV114" s="1032" t="s">
        <v>122</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13654</v>
      </c>
      <c r="AB115" s="1004"/>
      <c r="AC115" s="1004"/>
      <c r="AD115" s="1004"/>
      <c r="AE115" s="1005"/>
      <c r="AF115" s="1006">
        <v>12511</v>
      </c>
      <c r="AG115" s="1004"/>
      <c r="AH115" s="1004"/>
      <c r="AI115" s="1004"/>
      <c r="AJ115" s="1005"/>
      <c r="AK115" s="1006">
        <v>10467</v>
      </c>
      <c r="AL115" s="1004"/>
      <c r="AM115" s="1004"/>
      <c r="AN115" s="1004"/>
      <c r="AO115" s="1005"/>
      <c r="AP115" s="1007">
        <v>0.2</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378</v>
      </c>
      <c r="BR115" s="990"/>
      <c r="BS115" s="990"/>
      <c r="BT115" s="990"/>
      <c r="BU115" s="990"/>
      <c r="BV115" s="990" t="s">
        <v>122</v>
      </c>
      <c r="BW115" s="990"/>
      <c r="BX115" s="990"/>
      <c r="BY115" s="990"/>
      <c r="BZ115" s="990"/>
      <c r="CA115" s="990" t="s">
        <v>378</v>
      </c>
      <c r="CB115" s="990"/>
      <c r="CC115" s="990"/>
      <c r="CD115" s="990"/>
      <c r="CE115" s="990"/>
      <c r="CF115" s="984" t="s">
        <v>122</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425</v>
      </c>
      <c r="AB116" s="1029"/>
      <c r="AC116" s="1029"/>
      <c r="AD116" s="1029"/>
      <c r="AE116" s="1030"/>
      <c r="AF116" s="1031" t="s">
        <v>122</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425</v>
      </c>
      <c r="BW116" s="990"/>
      <c r="BX116" s="990"/>
      <c r="BY116" s="990"/>
      <c r="BZ116" s="990"/>
      <c r="CA116" s="990" t="s">
        <v>378</v>
      </c>
      <c r="CB116" s="990"/>
      <c r="CC116" s="990"/>
      <c r="CD116" s="990"/>
      <c r="CE116" s="990"/>
      <c r="CF116" s="984" t="s">
        <v>122</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425</v>
      </c>
      <c r="DM116" s="1029"/>
      <c r="DN116" s="1029"/>
      <c r="DO116" s="1029"/>
      <c r="DP116" s="1030"/>
      <c r="DQ116" s="1031" t="s">
        <v>122</v>
      </c>
      <c r="DR116" s="1029"/>
      <c r="DS116" s="1029"/>
      <c r="DT116" s="1029"/>
      <c r="DU116" s="1030"/>
      <c r="DV116" s="1032" t="s">
        <v>122</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1607067</v>
      </c>
      <c r="AB117" s="1047"/>
      <c r="AC117" s="1047"/>
      <c r="AD117" s="1047"/>
      <c r="AE117" s="1048"/>
      <c r="AF117" s="1049">
        <v>1630081</v>
      </c>
      <c r="AG117" s="1047"/>
      <c r="AH117" s="1047"/>
      <c r="AI117" s="1047"/>
      <c r="AJ117" s="1048"/>
      <c r="AK117" s="1049">
        <v>1648545</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378</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447</v>
      </c>
      <c r="DH117" s="1029"/>
      <c r="DI117" s="1029"/>
      <c r="DJ117" s="1029"/>
      <c r="DK117" s="1030"/>
      <c r="DL117" s="1031" t="s">
        <v>447</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296</v>
      </c>
      <c r="AG118" s="955"/>
      <c r="AH118" s="955"/>
      <c r="AI118" s="955"/>
      <c r="AJ118" s="956"/>
      <c r="AK118" s="954" t="s">
        <v>295</v>
      </c>
      <c r="AL118" s="955"/>
      <c r="AM118" s="955"/>
      <c r="AN118" s="955"/>
      <c r="AO118" s="956"/>
      <c r="AP118" s="1041" t="s">
        <v>418</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425</v>
      </c>
      <c r="BR118" s="1068"/>
      <c r="BS118" s="1068"/>
      <c r="BT118" s="1068"/>
      <c r="BU118" s="1068"/>
      <c r="BV118" s="1068" t="s">
        <v>122</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447</v>
      </c>
      <c r="DR118" s="1029"/>
      <c r="DS118" s="1029"/>
      <c r="DT118" s="1029"/>
      <c r="DU118" s="1030"/>
      <c r="DV118" s="1032" t="s">
        <v>122</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425</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450</v>
      </c>
      <c r="BP119" s="1076"/>
      <c r="BQ119" s="1067">
        <v>16824736</v>
      </c>
      <c r="BR119" s="1068"/>
      <c r="BS119" s="1068"/>
      <c r="BT119" s="1068"/>
      <c r="BU119" s="1068"/>
      <c r="BV119" s="1068">
        <v>17264796</v>
      </c>
      <c r="BW119" s="1068"/>
      <c r="BX119" s="1068"/>
      <c r="BY119" s="1068"/>
      <c r="BZ119" s="1068"/>
      <c r="CA119" s="1068">
        <v>17717006</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77773</v>
      </c>
      <c r="DH119" s="1054"/>
      <c r="DI119" s="1054"/>
      <c r="DJ119" s="1054"/>
      <c r="DK119" s="1055"/>
      <c r="DL119" s="1053">
        <v>55646</v>
      </c>
      <c r="DM119" s="1054"/>
      <c r="DN119" s="1054"/>
      <c r="DO119" s="1054"/>
      <c r="DP119" s="1055"/>
      <c r="DQ119" s="1053">
        <v>42891</v>
      </c>
      <c r="DR119" s="1054"/>
      <c r="DS119" s="1054"/>
      <c r="DT119" s="1054"/>
      <c r="DU119" s="1055"/>
      <c r="DV119" s="1056">
        <v>0.7</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2695710</v>
      </c>
      <c r="BR120" s="997"/>
      <c r="BS120" s="997"/>
      <c r="BT120" s="997"/>
      <c r="BU120" s="997"/>
      <c r="BV120" s="997">
        <v>2298055</v>
      </c>
      <c r="BW120" s="997"/>
      <c r="BX120" s="997"/>
      <c r="BY120" s="997"/>
      <c r="BZ120" s="997"/>
      <c r="CA120" s="997">
        <v>1733931</v>
      </c>
      <c r="CB120" s="997"/>
      <c r="CC120" s="997"/>
      <c r="CD120" s="997"/>
      <c r="CE120" s="997"/>
      <c r="CF120" s="1011">
        <v>28.9</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3008042</v>
      </c>
      <c r="DH120" s="997"/>
      <c r="DI120" s="997"/>
      <c r="DJ120" s="997"/>
      <c r="DK120" s="997"/>
      <c r="DL120" s="997">
        <v>2890065</v>
      </c>
      <c r="DM120" s="997"/>
      <c r="DN120" s="997"/>
      <c r="DO120" s="997"/>
      <c r="DP120" s="997"/>
      <c r="DQ120" s="997">
        <v>2642642</v>
      </c>
      <c r="DR120" s="997"/>
      <c r="DS120" s="997"/>
      <c r="DT120" s="997"/>
      <c r="DU120" s="997"/>
      <c r="DV120" s="998">
        <v>44</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12066</v>
      </c>
      <c r="AB121" s="1029"/>
      <c r="AC121" s="1029"/>
      <c r="AD121" s="1029"/>
      <c r="AE121" s="1030"/>
      <c r="AF121" s="1031">
        <v>11461</v>
      </c>
      <c r="AG121" s="1029"/>
      <c r="AH121" s="1029"/>
      <c r="AI121" s="1029"/>
      <c r="AJ121" s="1030"/>
      <c r="AK121" s="1031">
        <v>9654</v>
      </c>
      <c r="AL121" s="1029"/>
      <c r="AM121" s="1029"/>
      <c r="AN121" s="1029"/>
      <c r="AO121" s="1030"/>
      <c r="AP121" s="1032">
        <v>0.2</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1109404</v>
      </c>
      <c r="BR121" s="990"/>
      <c r="BS121" s="990"/>
      <c r="BT121" s="990"/>
      <c r="BU121" s="990"/>
      <c r="BV121" s="990">
        <v>1105011</v>
      </c>
      <c r="BW121" s="990"/>
      <c r="BX121" s="990"/>
      <c r="BY121" s="990"/>
      <c r="BZ121" s="990"/>
      <c r="CA121" s="990">
        <v>1169166</v>
      </c>
      <c r="CB121" s="990"/>
      <c r="CC121" s="990"/>
      <c r="CD121" s="990"/>
      <c r="CE121" s="990"/>
      <c r="CF121" s="984">
        <v>19.5</v>
      </c>
      <c r="CG121" s="985"/>
      <c r="CH121" s="985"/>
      <c r="CI121" s="985"/>
      <c r="CJ121" s="985"/>
      <c r="CK121" s="1080"/>
      <c r="CL121" s="1081"/>
      <c r="CM121" s="1081"/>
      <c r="CN121" s="1081"/>
      <c r="CO121" s="1082"/>
      <c r="CP121" s="1090" t="s">
        <v>392</v>
      </c>
      <c r="CQ121" s="1091"/>
      <c r="CR121" s="1091"/>
      <c r="CS121" s="1091"/>
      <c r="CT121" s="1091"/>
      <c r="CU121" s="1091"/>
      <c r="CV121" s="1091"/>
      <c r="CW121" s="1091"/>
      <c r="CX121" s="1091"/>
      <c r="CY121" s="1091"/>
      <c r="CZ121" s="1091"/>
      <c r="DA121" s="1091"/>
      <c r="DB121" s="1091"/>
      <c r="DC121" s="1091"/>
      <c r="DD121" s="1091"/>
      <c r="DE121" s="1091"/>
      <c r="DF121" s="1092"/>
      <c r="DG121" s="989">
        <v>340859</v>
      </c>
      <c r="DH121" s="990"/>
      <c r="DI121" s="990"/>
      <c r="DJ121" s="990"/>
      <c r="DK121" s="990"/>
      <c r="DL121" s="990">
        <v>325255</v>
      </c>
      <c r="DM121" s="990"/>
      <c r="DN121" s="990"/>
      <c r="DO121" s="990"/>
      <c r="DP121" s="990"/>
      <c r="DQ121" s="990">
        <v>300902</v>
      </c>
      <c r="DR121" s="990"/>
      <c r="DS121" s="990"/>
      <c r="DT121" s="990"/>
      <c r="DU121" s="990"/>
      <c r="DV121" s="991">
        <v>5</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10737871</v>
      </c>
      <c r="BR122" s="1068"/>
      <c r="BS122" s="1068"/>
      <c r="BT122" s="1068"/>
      <c r="BU122" s="1068"/>
      <c r="BV122" s="1068">
        <v>10585747</v>
      </c>
      <c r="BW122" s="1068"/>
      <c r="BX122" s="1068"/>
      <c r="BY122" s="1068"/>
      <c r="BZ122" s="1068"/>
      <c r="CA122" s="1068">
        <v>11163883</v>
      </c>
      <c r="CB122" s="1068"/>
      <c r="CC122" s="1068"/>
      <c r="CD122" s="1068"/>
      <c r="CE122" s="1068"/>
      <c r="CF122" s="1088">
        <v>185.8</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t="s">
        <v>378</v>
      </c>
      <c r="DH122" s="990"/>
      <c r="DI122" s="990"/>
      <c r="DJ122" s="990"/>
      <c r="DK122" s="990"/>
      <c r="DL122" s="990" t="s">
        <v>122</v>
      </c>
      <c r="DM122" s="990"/>
      <c r="DN122" s="990"/>
      <c r="DO122" s="990"/>
      <c r="DP122" s="990"/>
      <c r="DQ122" s="990" t="s">
        <v>378</v>
      </c>
      <c r="DR122" s="990"/>
      <c r="DS122" s="990"/>
      <c r="DT122" s="990"/>
      <c r="DU122" s="990"/>
      <c r="DV122" s="991" t="s">
        <v>122</v>
      </c>
      <c r="DW122" s="991"/>
      <c r="DX122" s="991"/>
      <c r="DY122" s="991"/>
      <c r="DZ122" s="992"/>
    </row>
    <row r="123" spans="1:130" s="226" customFormat="1" ht="26.25" customHeight="1" x14ac:dyDescent="0.15">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378</v>
      </c>
      <c r="AG123" s="1029"/>
      <c r="AH123" s="1029"/>
      <c r="AI123" s="1029"/>
      <c r="AJ123" s="1030"/>
      <c r="AK123" s="1031" t="s">
        <v>378</v>
      </c>
      <c r="AL123" s="1029"/>
      <c r="AM123" s="1029"/>
      <c r="AN123" s="1029"/>
      <c r="AO123" s="1030"/>
      <c r="AP123" s="1032" t="s">
        <v>425</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460</v>
      </c>
      <c r="BP123" s="1076"/>
      <c r="BQ123" s="1135">
        <v>14542985</v>
      </c>
      <c r="BR123" s="1136"/>
      <c r="BS123" s="1136"/>
      <c r="BT123" s="1136"/>
      <c r="BU123" s="1136"/>
      <c r="BV123" s="1136">
        <v>13988813</v>
      </c>
      <c r="BW123" s="1136"/>
      <c r="BX123" s="1136"/>
      <c r="BY123" s="1136"/>
      <c r="BZ123" s="1136"/>
      <c r="CA123" s="1136">
        <v>14066980</v>
      </c>
      <c r="CB123" s="1136"/>
      <c r="CC123" s="1136"/>
      <c r="CD123" s="1136"/>
      <c r="CE123" s="1136"/>
      <c r="CF123" s="1069"/>
      <c r="CG123" s="1070"/>
      <c r="CH123" s="1070"/>
      <c r="CI123" s="1070"/>
      <c r="CJ123" s="1071"/>
      <c r="CK123" s="1080"/>
      <c r="CL123" s="1081"/>
      <c r="CM123" s="1081"/>
      <c r="CN123" s="1081"/>
      <c r="CO123" s="1082"/>
      <c r="CP123" s="1090" t="s">
        <v>461</v>
      </c>
      <c r="CQ123" s="1091"/>
      <c r="CR123" s="1091"/>
      <c r="CS123" s="1091"/>
      <c r="CT123" s="1091"/>
      <c r="CU123" s="1091"/>
      <c r="CV123" s="1091"/>
      <c r="CW123" s="1091"/>
      <c r="CX123" s="1091"/>
      <c r="CY123" s="1091"/>
      <c r="CZ123" s="1091"/>
      <c r="DA123" s="1091"/>
      <c r="DB123" s="1091"/>
      <c r="DC123" s="1091"/>
      <c r="DD123" s="1091"/>
      <c r="DE123" s="1091"/>
      <c r="DF123" s="1092"/>
      <c r="DG123" s="1028" t="s">
        <v>425</v>
      </c>
      <c r="DH123" s="1029"/>
      <c r="DI123" s="1029"/>
      <c r="DJ123" s="1029"/>
      <c r="DK123" s="1030"/>
      <c r="DL123" s="1031" t="s">
        <v>425</v>
      </c>
      <c r="DM123" s="1029"/>
      <c r="DN123" s="1029"/>
      <c r="DO123" s="1029"/>
      <c r="DP123" s="1030"/>
      <c r="DQ123" s="1031" t="s">
        <v>425</v>
      </c>
      <c r="DR123" s="1029"/>
      <c r="DS123" s="1029"/>
      <c r="DT123" s="1029"/>
      <c r="DU123" s="1030"/>
      <c r="DV123" s="1032" t="s">
        <v>425</v>
      </c>
      <c r="DW123" s="1033"/>
      <c r="DX123" s="1033"/>
      <c r="DY123" s="1033"/>
      <c r="DZ123" s="1034"/>
    </row>
    <row r="124" spans="1:130" s="226" customFormat="1" ht="26.25" customHeight="1" thickBot="1" x14ac:dyDescent="0.2">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425</v>
      </c>
      <c r="AB124" s="1029"/>
      <c r="AC124" s="1029"/>
      <c r="AD124" s="1029"/>
      <c r="AE124" s="1030"/>
      <c r="AF124" s="1031" t="s">
        <v>425</v>
      </c>
      <c r="AG124" s="1029"/>
      <c r="AH124" s="1029"/>
      <c r="AI124" s="1029"/>
      <c r="AJ124" s="1030"/>
      <c r="AK124" s="1031" t="s">
        <v>425</v>
      </c>
      <c r="AL124" s="1029"/>
      <c r="AM124" s="1029"/>
      <c r="AN124" s="1029"/>
      <c r="AO124" s="1030"/>
      <c r="AP124" s="1032" t="s">
        <v>425</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38.6</v>
      </c>
      <c r="BR124" s="1098"/>
      <c r="BS124" s="1098"/>
      <c r="BT124" s="1098"/>
      <c r="BU124" s="1098"/>
      <c r="BV124" s="1098">
        <v>55.4</v>
      </c>
      <c r="BW124" s="1098"/>
      <c r="BX124" s="1098"/>
      <c r="BY124" s="1098"/>
      <c r="BZ124" s="1098"/>
      <c r="CA124" s="1098">
        <v>60.7</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378</v>
      </c>
      <c r="DM124" s="1054"/>
      <c r="DN124" s="1054"/>
      <c r="DO124" s="1054"/>
      <c r="DP124" s="1055"/>
      <c r="DQ124" s="1053" t="s">
        <v>122</v>
      </c>
      <c r="DR124" s="1054"/>
      <c r="DS124" s="1054"/>
      <c r="DT124" s="1054"/>
      <c r="DU124" s="1055"/>
      <c r="DV124" s="1056" t="s">
        <v>378</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378</v>
      </c>
      <c r="DM125" s="997"/>
      <c r="DN125" s="997"/>
      <c r="DO125" s="997"/>
      <c r="DP125" s="997"/>
      <c r="DQ125" s="997" t="s">
        <v>378</v>
      </c>
      <c r="DR125" s="997"/>
      <c r="DS125" s="997"/>
      <c r="DT125" s="997"/>
      <c r="DU125" s="997"/>
      <c r="DV125" s="998" t="s">
        <v>378</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378</v>
      </c>
      <c r="DM126" s="990"/>
      <c r="DN126" s="990"/>
      <c r="DO126" s="990"/>
      <c r="DP126" s="990"/>
      <c r="DQ126" s="990" t="s">
        <v>122</v>
      </c>
      <c r="DR126" s="990"/>
      <c r="DS126" s="990"/>
      <c r="DT126" s="990"/>
      <c r="DU126" s="990"/>
      <c r="DV126" s="991" t="s">
        <v>378</v>
      </c>
      <c r="DW126" s="991"/>
      <c r="DX126" s="991"/>
      <c r="DY126" s="991"/>
      <c r="DZ126" s="992"/>
    </row>
    <row r="127" spans="1:130" s="226" customFormat="1" ht="26.25" customHeight="1" x14ac:dyDescent="0.15">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1588</v>
      </c>
      <c r="AB127" s="1029"/>
      <c r="AC127" s="1029"/>
      <c r="AD127" s="1029"/>
      <c r="AE127" s="1030"/>
      <c r="AF127" s="1031">
        <v>1050</v>
      </c>
      <c r="AG127" s="1029"/>
      <c r="AH127" s="1029"/>
      <c r="AI127" s="1029"/>
      <c r="AJ127" s="1030"/>
      <c r="AK127" s="1031">
        <v>813</v>
      </c>
      <c r="AL127" s="1029"/>
      <c r="AM127" s="1029"/>
      <c r="AN127" s="1029"/>
      <c r="AO127" s="1030"/>
      <c r="AP127" s="1032">
        <v>0</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378</v>
      </c>
      <c r="DH127" s="990"/>
      <c r="DI127" s="990"/>
      <c r="DJ127" s="990"/>
      <c r="DK127" s="990"/>
      <c r="DL127" s="990" t="s">
        <v>378</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116091</v>
      </c>
      <c r="AB128" s="1118"/>
      <c r="AC128" s="1118"/>
      <c r="AD128" s="1118"/>
      <c r="AE128" s="1119"/>
      <c r="AF128" s="1120">
        <v>97782</v>
      </c>
      <c r="AG128" s="1118"/>
      <c r="AH128" s="1118"/>
      <c r="AI128" s="1118"/>
      <c r="AJ128" s="1119"/>
      <c r="AK128" s="1120">
        <v>88788</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122</v>
      </c>
      <c r="BG128" s="1125"/>
      <c r="BH128" s="1125"/>
      <c r="BI128" s="1125"/>
      <c r="BJ128" s="1125"/>
      <c r="BK128" s="1125"/>
      <c r="BL128" s="1126"/>
      <c r="BM128" s="1124">
        <v>14.07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6851615</v>
      </c>
      <c r="AB129" s="1029"/>
      <c r="AC129" s="1029"/>
      <c r="AD129" s="1029"/>
      <c r="AE129" s="1030"/>
      <c r="AF129" s="1031">
        <v>6853393</v>
      </c>
      <c r="AG129" s="1029"/>
      <c r="AH129" s="1029"/>
      <c r="AI129" s="1029"/>
      <c r="AJ129" s="1030"/>
      <c r="AK129" s="1031">
        <v>6938480</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122</v>
      </c>
      <c r="BG129" s="1139"/>
      <c r="BH129" s="1139"/>
      <c r="BI129" s="1139"/>
      <c r="BJ129" s="1139"/>
      <c r="BK129" s="1139"/>
      <c r="BL129" s="1140"/>
      <c r="BM129" s="1138">
        <v>19.07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951080</v>
      </c>
      <c r="AB130" s="1029"/>
      <c r="AC130" s="1029"/>
      <c r="AD130" s="1029"/>
      <c r="AE130" s="1030"/>
      <c r="AF130" s="1031">
        <v>944736</v>
      </c>
      <c r="AG130" s="1029"/>
      <c r="AH130" s="1029"/>
      <c r="AI130" s="1029"/>
      <c r="AJ130" s="1030"/>
      <c r="AK130" s="1031">
        <v>929014</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9.8000000000000007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5900535</v>
      </c>
      <c r="AB131" s="1054"/>
      <c r="AC131" s="1054"/>
      <c r="AD131" s="1054"/>
      <c r="AE131" s="1055"/>
      <c r="AF131" s="1053">
        <v>5908657</v>
      </c>
      <c r="AG131" s="1054"/>
      <c r="AH131" s="1054"/>
      <c r="AI131" s="1054"/>
      <c r="AJ131" s="1055"/>
      <c r="AK131" s="1053">
        <v>6009466</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60.7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9.1499499620000009</v>
      </c>
      <c r="AB132" s="1170"/>
      <c r="AC132" s="1170"/>
      <c r="AD132" s="1170"/>
      <c r="AE132" s="1171"/>
      <c r="AF132" s="1172">
        <v>9.9441040489999999</v>
      </c>
      <c r="AG132" s="1170"/>
      <c r="AH132" s="1170"/>
      <c r="AI132" s="1170"/>
      <c r="AJ132" s="1171"/>
      <c r="AK132" s="1172">
        <v>10.49582442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8.3000000000000007</v>
      </c>
      <c r="AB133" s="1153"/>
      <c r="AC133" s="1153"/>
      <c r="AD133" s="1153"/>
      <c r="AE133" s="1154"/>
      <c r="AF133" s="1152">
        <v>8.9</v>
      </c>
      <c r="AG133" s="1153"/>
      <c r="AH133" s="1153"/>
      <c r="AI133" s="1153"/>
      <c r="AJ133" s="1154"/>
      <c r="AK133" s="1152">
        <v>9.8000000000000007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RtVBgSFlVJ8/DPfAcOAmPER3AeIu/JplMtQSElUEJIF/AuBM4BO/zRGGjxMZwsSNXrZUJg62Xiwpp+yCI0sFw==" saltValue="hbWYKH1R5g3+oBk2r3FE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GaFxLPJ7hxbb9lQg6IGmIub4Lffx7E8tHFx1OOJ6NQVEmVbw36WgrxzWJqkdHR9Yw8EtYQcWclq9U/IdMtolQ==" saltValue="4cnhwnjnCp17TTyqv+iZ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w3xLStxgwTidYJUnnQ6z/xPeqgH0rV2m/GTdJ+KTKP1uK4aK7IDmZSoXrH09M4gbNd1bHK32iSEQoGg2p7mzA==" saltValue="39Uf4Z8JNEbX+k2aWi3w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1386606</v>
      </c>
      <c r="AP9" s="292">
        <v>48546</v>
      </c>
      <c r="AQ9" s="293">
        <v>55995</v>
      </c>
      <c r="AR9" s="294">
        <v>-13.3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207162</v>
      </c>
      <c r="AP10" s="295">
        <v>7253</v>
      </c>
      <c r="AQ10" s="296">
        <v>5813</v>
      </c>
      <c r="AR10" s="297">
        <v>24.8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406204</v>
      </c>
      <c r="AP11" s="295">
        <v>14221</v>
      </c>
      <c r="AQ11" s="296">
        <v>8381</v>
      </c>
      <c r="AR11" s="297">
        <v>69.7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170</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v>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t="s">
        <v>499</v>
      </c>
      <c r="AP14" s="295" t="s">
        <v>499</v>
      </c>
      <c r="AQ14" s="296">
        <v>2724</v>
      </c>
      <c r="AR14" s="297" t="s">
        <v>499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t="s">
        <v>499</v>
      </c>
      <c r="AP15" s="295" t="s">
        <v>499</v>
      </c>
      <c r="AQ15" s="296">
        <v>1180</v>
      </c>
      <c r="AR15" s="297" t="s">
        <v>499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-122772</v>
      </c>
      <c r="AP16" s="295">
        <v>-4298</v>
      </c>
      <c r="AQ16" s="296">
        <v>-5022</v>
      </c>
      <c r="AR16" s="297">
        <v>-14.4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1877200</v>
      </c>
      <c r="AP17" s="295">
        <v>65721</v>
      </c>
      <c r="AQ17" s="296">
        <v>69242</v>
      </c>
      <c r="AR17" s="297">
        <v>-5.0999999999999996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5.32</v>
      </c>
      <c r="AP21" s="308">
        <v>6.42</v>
      </c>
      <c r="AQ21" s="309">
        <v>-1.1000000000000001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97</v>
      </c>
      <c r="AP22" s="313">
        <v>97.3</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1049963</v>
      </c>
      <c r="AP32" s="322">
        <v>36760</v>
      </c>
      <c r="AQ32" s="323">
        <v>31321</v>
      </c>
      <c r="AR32" s="324">
        <v>17.399999999999999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t="s">
        <v>499</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416514</v>
      </c>
      <c r="AP35" s="322">
        <v>14582</v>
      </c>
      <c r="AQ35" s="323">
        <v>9685</v>
      </c>
      <c r="AR35" s="324">
        <v>50.6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171601</v>
      </c>
      <c r="AP36" s="322">
        <v>6008</v>
      </c>
      <c r="AQ36" s="323">
        <v>2454</v>
      </c>
      <c r="AR36" s="324">
        <v>144.80000000000001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v>10467</v>
      </c>
      <c r="AP37" s="322">
        <v>366</v>
      </c>
      <c r="AQ37" s="323">
        <v>1182</v>
      </c>
      <c r="AR37" s="324">
        <v>-69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499</v>
      </c>
      <c r="AP38" s="325" t="s">
        <v>499</v>
      </c>
      <c r="AQ38" s="326">
        <v>1</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-88788</v>
      </c>
      <c r="AP39" s="322">
        <v>-3108</v>
      </c>
      <c r="AQ39" s="323">
        <v>-3213</v>
      </c>
      <c r="AR39" s="324">
        <v>-3.3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-929014</v>
      </c>
      <c r="AP40" s="322">
        <v>-32525</v>
      </c>
      <c r="AQ40" s="323">
        <v>-28480</v>
      </c>
      <c r="AR40" s="324">
        <v>14.2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630743</v>
      </c>
      <c r="AP41" s="322">
        <v>22083</v>
      </c>
      <c r="AQ41" s="323">
        <v>12950</v>
      </c>
      <c r="AR41" s="324">
        <v>70.5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1089939</v>
      </c>
      <c r="AN51" s="344">
        <v>37814</v>
      </c>
      <c r="AO51" s="345">
        <v>-29</v>
      </c>
      <c r="AP51" s="346">
        <v>53270</v>
      </c>
      <c r="AQ51" s="347">
        <v>13.8</v>
      </c>
      <c r="AR51" s="348">
        <v>-42.8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811695</v>
      </c>
      <c r="AN52" s="352">
        <v>28160</v>
      </c>
      <c r="AO52" s="353">
        <v>-2.2000000000000002</v>
      </c>
      <c r="AP52" s="354">
        <v>24316</v>
      </c>
      <c r="AQ52" s="355">
        <v>0.8</v>
      </c>
      <c r="AR52" s="356">
        <v>-3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2747536</v>
      </c>
      <c r="AN53" s="344">
        <v>95450</v>
      </c>
      <c r="AO53" s="345">
        <v>152.4</v>
      </c>
      <c r="AP53" s="346">
        <v>53292</v>
      </c>
      <c r="AQ53" s="347">
        <v>0</v>
      </c>
      <c r="AR53" s="348">
        <v>152.4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2210820</v>
      </c>
      <c r="AN54" s="352">
        <v>76805</v>
      </c>
      <c r="AO54" s="353">
        <v>172.7</v>
      </c>
      <c r="AP54" s="354">
        <v>28900</v>
      </c>
      <c r="AQ54" s="355">
        <v>18.899999999999999</v>
      </c>
      <c r="AR54" s="356">
        <v>153.80000000000001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2539144</v>
      </c>
      <c r="AN55" s="344">
        <v>88843</v>
      </c>
      <c r="AO55" s="345">
        <v>-6.9</v>
      </c>
      <c r="AP55" s="346">
        <v>49919</v>
      </c>
      <c r="AQ55" s="347">
        <v>-6.3</v>
      </c>
      <c r="AR55" s="348">
        <v>-0.6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1514565</v>
      </c>
      <c r="AN56" s="352">
        <v>52994</v>
      </c>
      <c r="AO56" s="353">
        <v>-31</v>
      </c>
      <c r="AP56" s="354">
        <v>26398</v>
      </c>
      <c r="AQ56" s="355">
        <v>-8.6999999999999993</v>
      </c>
      <c r="AR56" s="356">
        <v>-22.3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2538250</v>
      </c>
      <c r="AN57" s="344">
        <v>88831</v>
      </c>
      <c r="AO57" s="345">
        <v>0</v>
      </c>
      <c r="AP57" s="346">
        <v>47738</v>
      </c>
      <c r="AQ57" s="347">
        <v>-4.4000000000000004</v>
      </c>
      <c r="AR57" s="348">
        <v>4.4000000000000004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1171076</v>
      </c>
      <c r="AN58" s="352">
        <v>40984</v>
      </c>
      <c r="AO58" s="353">
        <v>-22.7</v>
      </c>
      <c r="AP58" s="354">
        <v>24937</v>
      </c>
      <c r="AQ58" s="355">
        <v>-5.5</v>
      </c>
      <c r="AR58" s="356">
        <v>-17.2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3099455</v>
      </c>
      <c r="AN59" s="344">
        <v>108513</v>
      </c>
      <c r="AO59" s="345">
        <v>22.2</v>
      </c>
      <c r="AP59" s="346">
        <v>52191</v>
      </c>
      <c r="AQ59" s="347">
        <v>9.3000000000000007</v>
      </c>
      <c r="AR59" s="348">
        <v>12.9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1869922</v>
      </c>
      <c r="AN60" s="352">
        <v>65467</v>
      </c>
      <c r="AO60" s="353">
        <v>59.7</v>
      </c>
      <c r="AP60" s="354">
        <v>24843</v>
      </c>
      <c r="AQ60" s="355">
        <v>-0.4</v>
      </c>
      <c r="AR60" s="356">
        <v>60.1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2402865</v>
      </c>
      <c r="AN61" s="359">
        <v>83890</v>
      </c>
      <c r="AO61" s="360">
        <v>27.7</v>
      </c>
      <c r="AP61" s="361">
        <v>51282</v>
      </c>
      <c r="AQ61" s="362">
        <v>2.5</v>
      </c>
      <c r="AR61" s="348">
        <v>25.2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1515616</v>
      </c>
      <c r="AN62" s="352">
        <v>52882</v>
      </c>
      <c r="AO62" s="353">
        <v>35.299999999999997</v>
      </c>
      <c r="AP62" s="354">
        <v>25879</v>
      </c>
      <c r="AQ62" s="355">
        <v>1</v>
      </c>
      <c r="AR62" s="356">
        <v>34.299999999999997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yfIRs2z6ep5hzKsBDvUy+9zZ25WJkBok91sYDL/t2kL/Wbw+r9RmFPjSGG+CuYkbaVsVJcowA59qJUIqt0D5Q==" saltValue="DPRNT7tUEB7eiXxc0ehW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D8STeBmbrFFHIT9UPX6e7hfILy6rKb6YY7iQGd96HbY6IWYP1MHGv2gBMCW9nE0T0ZbALFYeGeZCJ7blsGiag==" saltValue="tBneZNkHUM4GXkhTci++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pjLC5cdpQ6/VNJ3psht9M87oBTxn60HrVjJXqMuPyUDuXoNZ1TzJ9zzdfM+0O//KrGnU7ZVTmKaLXuqm7VWiw==" saltValue="tFdSKJZYb7M5cC1KNJGF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15.28</v>
      </c>
      <c r="G47" s="12">
        <v>15.05</v>
      </c>
      <c r="H47" s="12">
        <v>14.71</v>
      </c>
      <c r="I47" s="12">
        <v>13.25</v>
      </c>
      <c r="J47" s="13">
        <v>10.199999999999999</v>
      </c>
    </row>
    <row r="48" spans="2:10" ht="57.75" customHeight="1" x14ac:dyDescent="0.15">
      <c r="B48" s="14"/>
      <c r="C48" s="1214" t="s">
        <v>4</v>
      </c>
      <c r="D48" s="1214"/>
      <c r="E48" s="1215"/>
      <c r="F48" s="15">
        <v>2.86</v>
      </c>
      <c r="G48" s="16">
        <v>3.48</v>
      </c>
      <c r="H48" s="16">
        <v>3.27</v>
      </c>
      <c r="I48" s="16">
        <v>2.98</v>
      </c>
      <c r="J48" s="17">
        <v>2.42</v>
      </c>
    </row>
    <row r="49" spans="2:10" ht="57.75" customHeight="1" thickBot="1" x14ac:dyDescent="0.2">
      <c r="B49" s="18"/>
      <c r="C49" s="1216" t="s">
        <v>5</v>
      </c>
      <c r="D49" s="1216"/>
      <c r="E49" s="1217"/>
      <c r="F49" s="19">
        <v>2.3199999999999998</v>
      </c>
      <c r="G49" s="20">
        <v>0.15</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l964q1/Eoj9/eMgj7L8OG0pFyHkrRxS02TNTJyDM7Vye8zA8YhCmxOH8uJBHsGYMbC5xrCIyburREVxvI5sPQ==" saltValue="s3F/kxMH6MhqOLbQUnHO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2019-12-09T02:33:23Z</cp:lastPrinted>
  <dcterms:created xsi:type="dcterms:W3CDTF">2019-02-14T00:58:27Z</dcterms:created>
  <dcterms:modified xsi:type="dcterms:W3CDTF">2019-12-09T05:43:26Z</dcterms:modified>
</cp:coreProperties>
</file>