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<sst xmlns="http://schemas.openxmlformats.org/spreadsheetml/2006/main" count="221" uniqueCount="111">
  <si>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</si>
  <si>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</si>
  <si>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</si>
  <si>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</si>
  <si>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</si>
  <si>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</si>
  <si>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</si>
  <si>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</si>
  <si>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</si>
  <si>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</si>
  <si>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</si>
  <si>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</si>
  <si>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</si>
  <si>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</si>
  <si>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</si>
  <si>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</si>
  <si>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</si>
  <si>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</si>
  <si>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</si>
  <si>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</si>
  <si>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</si>
  <si>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</si>
  <si>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</si>
  <si>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</si>
  <si>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</si>
  <si>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</si>
  <si>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</si>
  <si>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</si>
  <si>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</si>
  <si>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</si>
  <si>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</si>
  <si>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</si>
  <si>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</si>
  <si>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</si>
  <si>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</si>
  <si>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</si>
  <si>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</si>
  <si>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</si>
  <si>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</si>
  <si>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</si>
  <si>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</si>
  <si>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</si>
  <si>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</si>
  <si>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</si>
  <si>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</si>
  <si>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</si>
  <si>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</si>
  <si>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</si>
  <si>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</si>
  <si>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</si>
  <si>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</si>
  <si>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</si>
  <si>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</si>
  <si>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</si>
  <si>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</si>
  <si>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</si>
  <si>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</si>
  <si>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</si>
  <si>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</si>
  <si>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</si>
  <si>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</si>
  <si>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</si>
  <si>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</si>
  <si>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</si>
  <si>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</si>
  <si>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</si>
  <si>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</si>
  <si>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</si>
  <si>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</si>
  <si>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</si>
  <si>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</si>
  <si>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</si>
  <si>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</si>
  <si>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</si>
  <si>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</si>
  <si>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</si>
  <si>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</si>
  <si>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</si>
  <si>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</si>
  <si>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</si>
  <si>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</si>
  <si>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</si>
  <si>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</si>
  <si>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</si>
  <si>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</si>
  <si>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</si>
  <si>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</si>
  <si>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</si>
  <si>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</si>
  <si>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</si>
  <si>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</si>
  <si>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</si>
  <si>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</si>
  <si>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</si>
  <si>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</si>
  <si>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</si>
  <si>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七飯町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</si>
  <si>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</si>
  <si>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</si>
  <si>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</si>
  <si>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</si>
  <si>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</si>
  <si>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</si>
  <si>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</si>
  <si>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</si>
  <si>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</si>
  <si>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</si>
  <si>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</si>
  <si>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表中期間中には、耐用年数を超えた管路が存在せず、更新すべき管路がない状況である。
　ただし、浄化センターの設備については第1次長寿命化計画に基づいた設備の更新を実施し、H29よりストックマネジメント計画を策定し、計画的な設備更新に取組む。</t>
    <phoneticPr fontId="4"/>
  </si>
  <si>
    <t>①収益的収支比率について
　表中期間は、単年度赤字が続いており、更なる収支改善が進むよう、より一層効率的な経営を行う。
④企業債残高対事業規模比率について
　類似団体等と比べ低い数値であるが、浄化センターの施設更新が続き、また今後は管路等の更新が控えている事を踏まえ、より一層効率的な経営を行う。
⑤経費回収率について
　普及促進のための施設整備を起債で賄い、その償還の影響を考慮し、より一層効率的な経営を行う。
⑥汚水処理原価について
　類似団体等と比べ高い数値であり、繰入金等により事業運営や処理人口が少ない経営環境等より、より一層効率的な経営を行い、料金等の在り方についても今後は検討等が必要である。
⑦施設利用率について
　類似団体等と比べて概ね同等であるが、H29よりストックマネジメント計画を策定し、計画的な設備更新に取組む。
⑧水洗化率について
　ほぼ100％に近い整備状況であり、主だった管路の整備については、ほぼ終了している。</t>
    <rPh sb="190" eb="192">
      <t>コウリョ</t>
    </rPh>
    <rPh sb="329" eb="330">
      <t>オオム</t>
    </rPh>
    <rPh sb="331" eb="333">
      <t>ドウトウ</t>
    </rPh>
    <phoneticPr fontId="4"/>
  </si>
  <si>
    <t>　現状は、使用料のほかに繰入金等により、事業経営がされている状況である。また、今後見込まれる老朽設備の更新や災害時対応機能整備も並行して進めていく必要がある。なお、一部管路を対象に毎年調査・清掃等を実施していることから管路状況を詳細に把握し、併せてH29よりストックマネジメント計画を策定し、計画的な設備更新に取組む。また、H32を目途に公営企業法の適用化での経営に移行し、経営の透明性を高めるとともに、今後見込まれる人口減少に備え、より一層効率的で安定的な経営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</si>
</sst>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21888"/>
        <c:axId val="1073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6821888"/>
        <c:axId val="107347328"/>
      </c:lineChart>
      <c:dateAx>
        <c:axId val="106821888"/>
        <c:scaling>
          <c:orientation val="minMax"/>
        </c:scaling>
        <c:delete val="1"/>
        <c:axPos val="b"/>
        <c:numFmt formatCode="ge" sourceLinked="1"/>
        <c:majorTickMark val="none"/>
        <c:minorTickMark val="none"/>
        <c:tickLblPos val="none"/>
        <c:crossAx val="107347328"/>
        <c:crosses val="autoZero"/>
        <c:auto val="1"/>
        <c:lblOffset val="100"/>
        <c:baseTimeUnit val="years"/>
      </c:dateAx>
      <c:valAx>
        <c:axId val="1073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24.07</c:v>
                </c:pt>
                <c:pt idx="1">
                  <c:v>23.91</c:v>
                </c:pt>
                <c:pt idx="2">
                  <c:v>48.73</c:v>
                </c:pt>
                <c:pt idx="3">
                  <c:v>47.45</c:v>
                </c:pt>
                <c:pt idx="4">
                  <c:v>50.05</c:v>
                </c:pt>
              </c:numCache>
            </c:numRef>
          </c:val>
        </c:ser>
        <c:dLbls>
          <c:showLegendKey val="0"/>
          <c:showVal val="0"/>
          <c:showCatName val="0"/>
          <c:showSerName val="0"/>
          <c:showPercent val="0"/>
          <c:showBubbleSize val="0"/>
        </c:dLbls>
        <c:gapWidth val="150"/>
        <c:axId val="119056640"/>
        <c:axId val="119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9056640"/>
        <c:axId val="119058816"/>
      </c:lineChart>
      <c:dateAx>
        <c:axId val="119056640"/>
        <c:scaling>
          <c:orientation val="minMax"/>
        </c:scaling>
        <c:delete val="1"/>
        <c:axPos val="b"/>
        <c:numFmt formatCode="ge" sourceLinked="1"/>
        <c:majorTickMark val="none"/>
        <c:minorTickMark val="none"/>
        <c:tickLblPos val="none"/>
        <c:crossAx val="119058816"/>
        <c:crosses val="autoZero"/>
        <c:auto val="1"/>
        <c:lblOffset val="100"/>
        <c:baseTimeUnit val="years"/>
      </c:dateAx>
      <c:valAx>
        <c:axId val="119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94.62</c:v>
                </c:pt>
                <c:pt idx="1">
                  <c:v>94.26</c:v>
                </c:pt>
                <c:pt idx="2">
                  <c:v>96.29</c:v>
                </c:pt>
                <c:pt idx="3">
                  <c:v>98.94</c:v>
                </c:pt>
                <c:pt idx="4">
                  <c:v>99.68</c:v>
                </c:pt>
              </c:numCache>
            </c:numRef>
          </c:val>
        </c:ser>
        <c:dLbls>
          <c:showLegendKey val="0"/>
          <c:showVal val="0"/>
          <c:showCatName val="0"/>
          <c:showSerName val="0"/>
          <c:showPercent val="0"/>
          <c:showBubbleSize val="0"/>
        </c:dLbls>
        <c:gapWidth val="150"/>
        <c:axId val="123815808"/>
        <c:axId val="1238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23815808"/>
        <c:axId val="123822080"/>
      </c:lineChart>
      <c:dateAx>
        <c:axId val="123815808"/>
        <c:scaling>
          <c:orientation val="minMax"/>
        </c:scaling>
        <c:delete val="1"/>
        <c:axPos val="b"/>
        <c:numFmt formatCode="ge" sourceLinked="1"/>
        <c:majorTickMark val="none"/>
        <c:minorTickMark val="none"/>
        <c:tickLblPos val="none"/>
        <c:crossAx val="123822080"/>
        <c:crosses val="autoZero"/>
        <c:auto val="1"/>
        <c:lblOffset val="100"/>
        <c:baseTimeUnit val="years"/>
      </c:dateAx>
      <c:valAx>
        <c:axId val="123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66.55</c:v>
                </c:pt>
                <c:pt idx="1">
                  <c:v>75.36</c:v>
                </c:pt>
                <c:pt idx="2">
                  <c:v>81.52</c:v>
                </c:pt>
                <c:pt idx="3">
                  <c:v>75.930000000000007</c:v>
                </c:pt>
                <c:pt idx="4">
                  <c:v>84.98</c:v>
                </c:pt>
              </c:numCache>
            </c:numRef>
          </c:val>
        </c:ser>
        <c:dLbls>
          <c:showLegendKey val="0"/>
          <c:showVal val="0"/>
          <c:showCatName val="0"/>
          <c:showSerName val="0"/>
          <c:showPercent val="0"/>
          <c:showBubbleSize val="0"/>
        </c:dLbls>
        <c:gapWidth val="150"/>
        <c:axId val="107841792"/>
        <c:axId val="1078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41792"/>
        <c:axId val="107844352"/>
      </c:lineChart>
      <c:dateAx>
        <c:axId val="107841792"/>
        <c:scaling>
          <c:orientation val="minMax"/>
        </c:scaling>
        <c:delete val="1"/>
        <c:axPos val="b"/>
        <c:numFmt formatCode="ge" sourceLinked="1"/>
        <c:majorTickMark val="none"/>
        <c:minorTickMark val="none"/>
        <c:tickLblPos val="none"/>
        <c:crossAx val="107844352"/>
        <c:crosses val="autoZero"/>
        <c:auto val="1"/>
        <c:lblOffset val="100"/>
        <c:baseTimeUnit val="years"/>
      </c:dateAx>
      <c:valAx>
        <c:axId val="1078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99552"/>
        <c:axId val="1706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99552"/>
        <c:axId val="170601472"/>
      </c:lineChart>
      <c:dateAx>
        <c:axId val="170599552"/>
        <c:scaling>
          <c:orientation val="minMax"/>
        </c:scaling>
        <c:delete val="1"/>
        <c:axPos val="b"/>
        <c:numFmt formatCode="ge" sourceLinked="1"/>
        <c:majorTickMark val="none"/>
        <c:minorTickMark val="none"/>
        <c:tickLblPos val="none"/>
        <c:crossAx val="170601472"/>
        <c:crosses val="autoZero"/>
        <c:auto val="1"/>
        <c:lblOffset val="100"/>
        <c:baseTimeUnit val="years"/>
      </c:dateAx>
      <c:valAx>
        <c:axId val="1706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36032"/>
        <c:axId val="1706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36032"/>
        <c:axId val="170637952"/>
      </c:lineChart>
      <c:dateAx>
        <c:axId val="170636032"/>
        <c:scaling>
          <c:orientation val="minMax"/>
        </c:scaling>
        <c:delete val="1"/>
        <c:axPos val="b"/>
        <c:numFmt formatCode="ge" sourceLinked="1"/>
        <c:majorTickMark val="none"/>
        <c:minorTickMark val="none"/>
        <c:tickLblPos val="none"/>
        <c:crossAx val="170637952"/>
        <c:crosses val="autoZero"/>
        <c:auto val="1"/>
        <c:lblOffset val="100"/>
        <c:baseTimeUnit val="years"/>
      </c:dateAx>
      <c:valAx>
        <c:axId val="1706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65024"/>
        <c:axId val="170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65024"/>
        <c:axId val="170866944"/>
      </c:lineChart>
      <c:dateAx>
        <c:axId val="170865024"/>
        <c:scaling>
          <c:orientation val="minMax"/>
        </c:scaling>
        <c:delete val="1"/>
        <c:axPos val="b"/>
        <c:numFmt formatCode="ge" sourceLinked="1"/>
        <c:majorTickMark val="none"/>
        <c:minorTickMark val="none"/>
        <c:tickLblPos val="none"/>
        <c:crossAx val="170866944"/>
        <c:crosses val="autoZero"/>
        <c:auto val="1"/>
        <c:lblOffset val="100"/>
        <c:baseTimeUnit val="years"/>
      </c:dateAx>
      <c:valAx>
        <c:axId val="170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93312"/>
        <c:axId val="170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93312"/>
        <c:axId val="170895232"/>
      </c:lineChart>
      <c:dateAx>
        <c:axId val="170893312"/>
        <c:scaling>
          <c:orientation val="minMax"/>
        </c:scaling>
        <c:delete val="1"/>
        <c:axPos val="b"/>
        <c:numFmt formatCode="ge" sourceLinked="1"/>
        <c:majorTickMark val="none"/>
        <c:minorTickMark val="none"/>
        <c:tickLblPos val="none"/>
        <c:crossAx val="170895232"/>
        <c:crosses val="autoZero"/>
        <c:auto val="1"/>
        <c:lblOffset val="100"/>
        <c:baseTimeUnit val="years"/>
      </c:dateAx>
      <c:valAx>
        <c:axId val="170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951.76</c:v>
                </c:pt>
                <c:pt idx="1">
                  <c:v>918.35</c:v>
                </c:pt>
                <c:pt idx="2">
                  <c:v>840.69</c:v>
                </c:pt>
                <c:pt idx="3">
                  <c:v>726.05</c:v>
                </c:pt>
                <c:pt idx="4">
                  <c:v>468.7</c:v>
                </c:pt>
              </c:numCache>
            </c:numRef>
          </c:val>
        </c:ser>
        <c:dLbls>
          <c:showLegendKey val="0"/>
          <c:showVal val="0"/>
          <c:showCatName val="0"/>
          <c:showSerName val="0"/>
          <c:showPercent val="0"/>
          <c:showBubbleSize val="0"/>
        </c:dLbls>
        <c:gapWidth val="150"/>
        <c:axId val="101854592"/>
        <c:axId val="101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1854592"/>
        <c:axId val="101860864"/>
      </c:lineChart>
      <c:dateAx>
        <c:axId val="101854592"/>
        <c:scaling>
          <c:orientation val="minMax"/>
        </c:scaling>
        <c:delete val="1"/>
        <c:axPos val="b"/>
        <c:numFmt formatCode="ge" sourceLinked="1"/>
        <c:majorTickMark val="none"/>
        <c:minorTickMark val="none"/>
        <c:tickLblPos val="none"/>
        <c:crossAx val="101860864"/>
        <c:crosses val="autoZero"/>
        <c:auto val="1"/>
        <c:lblOffset val="100"/>
        <c:baseTimeUnit val="years"/>
      </c:dateAx>
      <c:valAx>
        <c:axId val="101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49.88</c:v>
                </c:pt>
                <c:pt idx="1">
                  <c:v>49.82</c:v>
                </c:pt>
                <c:pt idx="2">
                  <c:v>49.24</c:v>
                </c:pt>
                <c:pt idx="3">
                  <c:v>45.87</c:v>
                </c:pt>
                <c:pt idx="4">
                  <c:v>51.39</c:v>
                </c:pt>
              </c:numCache>
            </c:numRef>
          </c:val>
        </c:ser>
        <c:dLbls>
          <c:showLegendKey val="0"/>
          <c:showVal val="0"/>
          <c:showCatName val="0"/>
          <c:showSerName val="0"/>
          <c:showPercent val="0"/>
          <c:showBubbleSize val="0"/>
        </c:dLbls>
        <c:gapWidth val="150"/>
        <c:axId val="101878784"/>
        <c:axId val="1018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1878784"/>
        <c:axId val="101885056"/>
      </c:lineChart>
      <c:dateAx>
        <c:axId val="101878784"/>
        <c:scaling>
          <c:orientation val="minMax"/>
        </c:scaling>
        <c:delete val="1"/>
        <c:axPos val="b"/>
        <c:numFmt formatCode="ge" sourceLinked="1"/>
        <c:majorTickMark val="none"/>
        <c:minorTickMark val="none"/>
        <c:tickLblPos val="none"/>
        <c:crossAx val="101885056"/>
        <c:crosses val="autoZero"/>
        <c:auto val="1"/>
        <c:lblOffset val="100"/>
        <c:baseTimeUnit val="years"/>
      </c:dateAx>
      <c:valAx>
        <c:axId val="1018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291.25</c:v>
                </c:pt>
                <c:pt idx="1">
                  <c:v>290.7</c:v>
                </c:pt>
                <c:pt idx="2">
                  <c:v>297.58999999999997</c:v>
                </c:pt>
                <c:pt idx="3">
                  <c:v>307.75</c:v>
                </c:pt>
                <c:pt idx="4">
                  <c:v>304.06</c:v>
                </c:pt>
              </c:numCache>
            </c:numRef>
          </c:val>
        </c:ser>
        <c:dLbls>
          <c:showLegendKey val="0"/>
          <c:showVal val="0"/>
          <c:showCatName val="0"/>
          <c:showSerName val="0"/>
          <c:showPercent val="0"/>
          <c:showBubbleSize val="0"/>
        </c:dLbls>
        <c:gapWidth val="150"/>
        <c:axId val="119024256"/>
        <c:axId val="1190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19024256"/>
        <c:axId val="119026432"/>
      </c:lineChart>
      <c:dateAx>
        <c:axId val="119024256"/>
        <c:scaling>
          <c:orientation val="minMax"/>
        </c:scaling>
        <c:delete val="1"/>
        <c:axPos val="b"/>
        <c:numFmt formatCode="ge" sourceLinked="1"/>
        <c:majorTickMark val="none"/>
        <c:minorTickMark val="none"/>
        <c:tickLblPos val="none"/>
        <c:crossAx val="119026432"/>
        <c:crosses val="autoZero"/>
        <c:auto val="1"/>
        <c:lblOffset val="100"/>
        <c:baseTimeUnit val="years"/>
      </c:dateAx>
      <c:valAx>
        <c:axId val="1190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55"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七飯町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28580</v>
      </c>
      <c r="AM8" s="47"/>
      <c r="AN8" s="47"/>
      <c r="AO8" s="47"/>
      <c r="AP8" s="47"/>
      <c r="AQ8" s="47"/>
      <c r="AR8" s="47"/>
      <c r="AS8" s="47"/>
      <c r="AT8" s="43">
        <f>データ!S6</f>
        <v>216.75</v>
      </c>
      <c r="AU8" s="43"/>
      <c r="AV8" s="43"/>
      <c r="AW8" s="43"/>
      <c r="AX8" s="43"/>
      <c r="AY8" s="43"/>
      <c r="AZ8" s="43"/>
      <c r="BA8" s="43"/>
      <c r="BB8" s="43">
        <f>データ!T6</f>
        <v>131.86000000000001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4.34</v>
      </c>
      <c r="Q10" s="43"/>
      <c r="R10" s="43"/>
      <c r="S10" s="43"/>
      <c r="T10" s="43"/>
      <c r="U10" s="43"/>
      <c r="V10" s="43"/>
      <c r="W10" s="43">
        <f>データ!P6</f>
        <v>70.27</v>
      </c>
      <c r="X10" s="43"/>
      <c r="Y10" s="43"/>
      <c r="Z10" s="43"/>
      <c r="AA10" s="43"/>
      <c r="AB10" s="43"/>
      <c r="AC10" s="43"/>
      <c r="AD10" s="47">
        <f>データ!Q6</f>
        <v>2500</v>
      </c>
      <c r="AE10" s="47"/>
      <c r="AF10" s="47"/>
      <c r="AG10" s="47"/>
      <c r="AH10" s="47"/>
      <c r="AI10" s="47"/>
      <c r="AJ10" s="47"/>
      <c r="AK10" s="2"/>
      <c r="AL10" s="47">
        <f>データ!U6</f>
        <v>1235</v>
      </c>
      <c r="AM10" s="47"/>
      <c r="AN10" s="47"/>
      <c r="AO10" s="47"/>
      <c r="AP10" s="47"/>
      <c r="AQ10" s="47"/>
      <c r="AR10" s="47"/>
      <c r="AS10" s="47"/>
      <c r="AT10" s="43">
        <f>データ!V6</f>
        <v>1.06</v>
      </c>
      <c r="AU10" s="43"/>
      <c r="AV10" s="43"/>
      <c r="AW10" s="43"/>
      <c r="AX10" s="43"/>
      <c r="AY10" s="43"/>
      <c r="AZ10" s="43"/>
      <c r="BA10" s="43"/>
      <c r="BB10" s="43">
        <f>データ!W6</f>
        <v>1165.0899999999999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13374</v>
      </c>
      <c r="D6" s="31">
        <f t="shared" si="3"/>
        <v>47</v>
      </c>
      <c r="E6" s="31">
        <f t="shared" si="3"/>
        <v>17</v>
      </c>
      <c r="F6" s="31">
        <f t="shared" si="3"/>
        <v>4</v>
      </c>
      <c r="G6" s="31">
        <f t="shared" si="3"/>
        <v>0</v>
      </c>
      <c r="H6" s="31" t="str">
        <f t="shared" si="3"/>
        <v>北海道　七飯町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4.34</v>
      </c>
      <c r="P6" s="32">
        <f t="shared" si="3"/>
        <v>70.27</v>
      </c>
      <c r="Q6" s="32">
        <f t="shared" si="3"/>
        <v>2500</v>
      </c>
      <c r="R6" s="32">
        <f t="shared" si="3"/>
        <v>28580</v>
      </c>
      <c r="S6" s="32">
        <f t="shared" si="3"/>
        <v>216.75</v>
      </c>
      <c r="T6" s="32">
        <f t="shared" si="3"/>
        <v>131.86000000000001</v>
      </c>
      <c r="U6" s="32">
        <f t="shared" si="3"/>
        <v>1235</v>
      </c>
      <c r="V6" s="32">
        <f t="shared" si="3"/>
        <v>1.06</v>
      </c>
      <c r="W6" s="32">
        <f t="shared" si="3"/>
        <v>1165.0899999999999</v>
      </c>
      <c r="X6" s="33">
        <f>IF(X7="",NA(),X7)</f>
        <v>66.55</v>
      </c>
      <c r="Y6" s="33">
        <f t="shared" ref="Y6:AG6" si="4">IF(Y7="",NA(),Y7)</f>
        <v>75.36</v>
      </c>
      <c r="Z6" s="33">
        <f t="shared" si="4"/>
        <v>81.52</v>
      </c>
      <c r="AA6" s="33">
        <f t="shared" si="4"/>
        <v>75.930000000000007</v>
      </c>
      <c r="AB6" s="33">
        <f t="shared" si="4"/>
        <v>84.98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951.76</v>
      </c>
      <c r="BF6" s="33">
        <f t="shared" ref="BF6:BN6" si="7">IF(BF7="",NA(),BF7)</f>
        <v>918.35</v>
      </c>
      <c r="BG6" s="33">
        <f t="shared" si="7"/>
        <v>840.69</v>
      </c>
      <c r="BH6" s="33">
        <f t="shared" si="7"/>
        <v>726.05</v>
      </c>
      <c r="BI6" s="33">
        <f t="shared" si="7"/>
        <v>468.7</v>
      </c>
      <c r="BJ6" s="33">
        <f t="shared" si="7"/>
        <v>1764.87</v>
      </c>
      <c r="BK6" s="33">
        <f t="shared" si="7"/>
        <v>1622.51</v>
      </c>
      <c r="BL6" s="33">
        <f t="shared" si="7"/>
        <v>1569.13</v>
      </c>
      <c r="BM6" s="33">
        <f t="shared" si="7"/>
        <v>1436</v>
      </c>
      <c r="BN6" s="33">
        <f t="shared" si="7"/>
        <v>1434.89</v>
      </c>
      <c r="BO6" s="32" t="str">
        <f>IF(BO7="","",IF(BO7="-","【-】","【"&amp;SUBSTITUTE(TEXT(BO7,"#,##0.00"),"-","△")&amp;"】"))</f>
        <v>【1,457.06】</v>
      </c>
      <c r="BP6" s="33">
        <f>IF(BP7="",NA(),BP7)</f>
        <v>49.88</v>
      </c>
      <c r="BQ6" s="33">
        <f t="shared" ref="BQ6:BY6" si="8">IF(BQ7="",NA(),BQ7)</f>
        <v>49.82</v>
      </c>
      <c r="BR6" s="33">
        <f t="shared" si="8"/>
        <v>49.24</v>
      </c>
      <c r="BS6" s="33">
        <f t="shared" si="8"/>
        <v>45.87</v>
      </c>
      <c r="BT6" s="33">
        <f t="shared" si="8"/>
        <v>51.39</v>
      </c>
      <c r="BU6" s="33">
        <f t="shared" si="8"/>
        <v>60.75</v>
      </c>
      <c r="BV6" s="33">
        <f t="shared" si="8"/>
        <v>62.83</v>
      </c>
      <c r="BW6" s="33">
        <f t="shared" si="8"/>
        <v>64.63</v>
      </c>
      <c r="BX6" s="33">
        <f t="shared" si="8"/>
        <v>66.56</v>
      </c>
      <c r="BY6" s="33">
        <f t="shared" si="8"/>
        <v>66.22</v>
      </c>
      <c r="BZ6" s="32" t="str">
        <f>IF(BZ7="","",IF(BZ7="-","【-】","【"&amp;SUBSTITUTE(TEXT(BZ7,"#,##0.00"),"-","△")&amp;"】"))</f>
        <v>【64.73】</v>
      </c>
      <c r="CA6" s="33">
        <f>IF(CA7="",NA(),CA7)</f>
        <v>291.25</v>
      </c>
      <c r="CB6" s="33">
        <f t="shared" ref="CB6:CJ6" si="9">IF(CB7="",NA(),CB7)</f>
        <v>290.7</v>
      </c>
      <c r="CC6" s="33">
        <f t="shared" si="9"/>
        <v>297.58999999999997</v>
      </c>
      <c r="CD6" s="33">
        <f t="shared" si="9"/>
        <v>307.75</v>
      </c>
      <c r="CE6" s="33">
        <f t="shared" si="9"/>
        <v>304.06</v>
      </c>
      <c r="CF6" s="33">
        <f t="shared" si="9"/>
        <v>256</v>
      </c>
      <c r="CG6" s="33">
        <f t="shared" si="9"/>
        <v>250.43</v>
      </c>
      <c r="CH6" s="33">
        <f t="shared" si="9"/>
        <v>245.75</v>
      </c>
      <c r="CI6" s="33">
        <f t="shared" si="9"/>
        <v>244.29</v>
      </c>
      <c r="CJ6" s="33">
        <f t="shared" si="9"/>
        <v>246.72</v>
      </c>
      <c r="CK6" s="32" t="str">
        <f>IF(CK7="","",IF(CK7="-","【-】","【"&amp;SUBSTITUTE(TEXT(CK7,"#,##0.00"),"-","△")&amp;"】"))</f>
        <v>【250.25】</v>
      </c>
      <c r="CL6" s="33">
        <f>IF(CL7="",NA(),CL7)</f>
        <v>24.07</v>
      </c>
      <c r="CM6" s="33">
        <f t="shared" ref="CM6:CU6" si="10">IF(CM7="",NA(),CM7)</f>
        <v>23.91</v>
      </c>
      <c r="CN6" s="33">
        <f t="shared" si="10"/>
        <v>48.73</v>
      </c>
      <c r="CO6" s="33">
        <f t="shared" si="10"/>
        <v>47.45</v>
      </c>
      <c r="CP6" s="33">
        <f t="shared" si="10"/>
        <v>50.05</v>
      </c>
      <c r="CQ6" s="33">
        <f t="shared" si="10"/>
        <v>41.59</v>
      </c>
      <c r="CR6" s="33">
        <f t="shared" si="10"/>
        <v>42.31</v>
      </c>
      <c r="CS6" s="33">
        <f t="shared" si="10"/>
        <v>43.65</v>
      </c>
      <c r="CT6" s="33">
        <f t="shared" si="10"/>
        <v>43.58</v>
      </c>
      <c r="CU6" s="33">
        <f t="shared" si="10"/>
        <v>41.35</v>
      </c>
      <c r="CV6" s="32" t="str">
        <f>IF(CV7="","",IF(CV7="-","【-】","【"&amp;SUBSTITUTE(TEXT(CV7,"#,##0.00"),"-","△")&amp;"】"))</f>
        <v>【40.31】</v>
      </c>
      <c r="CW6" s="33">
        <f>IF(CW7="",NA(),CW7)</f>
        <v>94.62</v>
      </c>
      <c r="CX6" s="33">
        <f t="shared" ref="CX6:DF6" si="11">IF(CX7="",NA(),CX7)</f>
        <v>94.26</v>
      </c>
      <c r="CY6" s="33">
        <f t="shared" si="11"/>
        <v>96.29</v>
      </c>
      <c r="CZ6" s="33">
        <f t="shared" si="11"/>
        <v>98.94</v>
      </c>
      <c r="DA6" s="33">
        <f t="shared" si="11"/>
        <v>99.68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13374</v>
      </c>
      <c r="D7" s="35">
        <v>47</v>
      </c>
      <c r="E7" s="35">
        <v>17</v>
      </c>
      <c r="F7" s="35">
        <v>4</v>
      </c>
      <c r="G7" s="35">
        <v>0</v>
      </c>
      <c r="H7" s="35" t="s">
        <v>96</v>
      </c>
      <c r="I7" s="35" t="s">
        <v>97</v>
      </c>
      <c r="J7" s="35" t="s">
        <v>98</v>
      </c>
      <c r="K7" s="35" t="s">
        <v>99</v>
      </c>
      <c r="L7" s="35" t="s">
        <v>100</v>
      </c>
      <c r="M7" s="36" t="s">
        <v>101</v>
      </c>
      <c r="N7" s="36" t="s">
        <v>102</v>
      </c>
      <c r="O7" s="36">
        <v>4.34</v>
      </c>
      <c r="P7" s="36">
        <v>70.27</v>
      </c>
      <c r="Q7" s="36">
        <v>2500</v>
      </c>
      <c r="R7" s="36">
        <v>28580</v>
      </c>
      <c r="S7" s="36">
        <v>216.75</v>
      </c>
      <c r="T7" s="36">
        <v>131.86000000000001</v>
      </c>
      <c r="U7" s="36">
        <v>1235</v>
      </c>
      <c r="V7" s="36">
        <v>1.06</v>
      </c>
      <c r="W7" s="36">
        <v>1165.0899999999999</v>
      </c>
      <c r="X7" s="36">
        <v>66.55</v>
      </c>
      <c r="Y7" s="36">
        <v>75.36</v>
      </c>
      <c r="Z7" s="36">
        <v>81.52</v>
      </c>
      <c r="AA7" s="36">
        <v>75.930000000000007</v>
      </c>
      <c r="AB7" s="36">
        <v>84.98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951.76</v>
      </c>
      <c r="BF7" s="36">
        <v>918.35</v>
      </c>
      <c r="BG7" s="36">
        <v>840.69</v>
      </c>
      <c r="BH7" s="36">
        <v>726.05</v>
      </c>
      <c r="BI7" s="36">
        <v>468.7</v>
      </c>
      <c r="BJ7" s="36">
        <v>1764.87</v>
      </c>
      <c r="BK7" s="36">
        <v>1622.51</v>
      </c>
      <c r="BL7" s="36">
        <v>1569.13</v>
      </c>
      <c r="BM7" s="36">
        <v>1436</v>
      </c>
      <c r="BN7" s="36">
        <v>1434.89</v>
      </c>
      <c r="BO7" s="36">
        <v>1457.06</v>
      </c>
      <c r="BP7" s="36">
        <v>49.88</v>
      </c>
      <c r="BQ7" s="36">
        <v>49.82</v>
      </c>
      <c r="BR7" s="36">
        <v>49.24</v>
      </c>
      <c r="BS7" s="36">
        <v>45.87</v>
      </c>
      <c r="BT7" s="36">
        <v>51.39</v>
      </c>
      <c r="BU7" s="36">
        <v>60.75</v>
      </c>
      <c r="BV7" s="36">
        <v>62.83</v>
      </c>
      <c r="BW7" s="36">
        <v>64.63</v>
      </c>
      <c r="BX7" s="36">
        <v>66.56</v>
      </c>
      <c r="BY7" s="36">
        <v>66.22</v>
      </c>
      <c r="BZ7" s="36">
        <v>64.73</v>
      </c>
      <c r="CA7" s="36">
        <v>291.25</v>
      </c>
      <c r="CB7" s="36">
        <v>290.7</v>
      </c>
      <c r="CC7" s="36">
        <v>297.58999999999997</v>
      </c>
      <c r="CD7" s="36">
        <v>307.75</v>
      </c>
      <c r="CE7" s="36">
        <v>304.06</v>
      </c>
      <c r="CF7" s="36">
        <v>256</v>
      </c>
      <c r="CG7" s="36">
        <v>250.43</v>
      </c>
      <c r="CH7" s="36">
        <v>245.75</v>
      </c>
      <c r="CI7" s="36">
        <v>244.29</v>
      </c>
      <c r="CJ7" s="36">
        <v>246.72</v>
      </c>
      <c r="CK7" s="36">
        <v>250.25</v>
      </c>
      <c r="CL7" s="36">
        <v>24.07</v>
      </c>
      <c r="CM7" s="36">
        <v>23.91</v>
      </c>
      <c r="CN7" s="36">
        <v>48.73</v>
      </c>
      <c r="CO7" s="36">
        <v>47.45</v>
      </c>
      <c r="CP7" s="36">
        <v>50.05</v>
      </c>
      <c r="CQ7" s="36">
        <v>41.59</v>
      </c>
      <c r="CR7" s="36">
        <v>42.31</v>
      </c>
      <c r="CS7" s="36">
        <v>43.65</v>
      </c>
      <c r="CT7" s="36">
        <v>43.58</v>
      </c>
      <c r="CU7" s="36">
        <v>41.35</v>
      </c>
      <c r="CV7" s="36">
        <v>40.31</v>
      </c>
      <c r="CW7" s="36">
        <v>94.62</v>
      </c>
      <c r="CX7" s="36">
        <v>94.26</v>
      </c>
      <c r="CY7" s="36">
        <v>96.29</v>
      </c>
      <c r="CZ7" s="36">
        <v>98.94</v>
      </c>
      <c r="DA7" s="36">
        <v>99.68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2017-02-08T02:56:58Z</dcterms:created>
  <dcterms:modified xsi:type="dcterms:W3CDTF">2017-02-16T08:31:37Z</dcterms:modified>
  <cp:category/>
</cp:coreProperties>
</file>