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defaultThemeVersion="124226"/>
  <mc:AlternateContent xmlns:mc="http://schemas.openxmlformats.org/markup-compatibility/2006">
    <mc:Choice Requires="x15">
      <x15ac:absPath xmlns:x15ac="http://schemas.microsoft.com/office/spreadsheetml/2010/11/ac" url="C:\Users\PC2811\Desktop\新しいフォルダ\公営企業に係る「経営比較分析表」の分析等について\【経営比較分析表】2016_013374_46_010\【経営比較分析表】2016_013374_47_1718\"/>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<sst xmlns="http://schemas.openxmlformats.org/spreadsheetml/2006/main" count="240" uniqueCount="126">
  <si>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</si>
  <si>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</si>
  <si>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</si>
  <si>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</si>
  <si>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</si>
  <si>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</si>
  <si>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</si>
  <si>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</si>
  <si>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</si>
  <si>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</si>
  <si>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</si>
  <si>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</si>
  <si>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</si>
  <si>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</si>
  <si>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</si>
  <si>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</si>
  <si>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</si>
  <si>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</si>
  <si>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</si>
  <si>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</si>
  <si>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</si>
  <si>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</si>
  <si>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</si>
  <si>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</si>
  <si>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</si>
  <si>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</si>
  <si>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</si>
  <si>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</si>
  <si>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</si>
  <si>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</si>
  <si>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</si>
  <si>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</si>
  <si>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</si>
  <si>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</si>
  <si>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</si>
  <si>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</si>
  <si>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</si>
  <si>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</si>
  <si>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</si>
  <si>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</si>
  <si>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</si>
  <si>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</si>
  <si>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</si>
  <si>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</si>
  <si>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</si>
  <si>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</si>
  <si>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</si>
  <si>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</si>
  <si>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</si>
  <si>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</si>
  <si>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</si>
  <si>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</si>
  <si>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</si>
  <si>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</si>
  <si>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</si>
  <si>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</si>
  <si>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</si>
  <si>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</si>
  <si>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</si>
  <si>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</si>
  <si>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</si>
  <si>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</si>
  <si>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</si>
  <si>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</si>
  <si>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</si>
  <si>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</si>
  <si>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</si>
  <si>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</si>
  <si>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</si>
  <si>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</si>
  <si>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</si>
  <si>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</si>
  <si>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</si>
  <si>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</si>
  <si>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</si>
  <si>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</si>
  <si>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</si>
  <si>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</si>
  <si>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</si>
  <si>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</si>
  <si>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</si>
  <si>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</si>
  <si>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</si>
  <si>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</si>
  <si>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</si>
  <si>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</si>
  <si>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</si>
  <si>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</si>
  <si>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</si>
  <si>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</si>
  <si>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</si>
  <si>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</si>
  <si>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</si>
  <si>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</si>
  <si>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</si>
  <si>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</si>
  <si>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</si>
  <si>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</si>
  <si>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</si>
  <si>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</si>
  <si>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</si>
  <si>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</si>
  <si>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</si>
  <si>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</si>
  <si>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</si>
  <si>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</si>
  <si>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</si>
  <si>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</si>
  <si>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</si>
  <si>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</si>
  <si>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七飯町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</si>
  <si>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</si>
  <si>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</si>
  <si>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</si>
  <si>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</si>
  <si>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</si>
  <si>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</si>
  <si>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</si>
  <si>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</si>
  <si>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</si>
  <si>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</si>
  <si>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</si>
  <si>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rPr>
        <u/>
        <sz val="11"/>
        <color theme="1"/>
        <rFont val="ＭＳ ゴシック"/>
        <family val="3"/>
        <charset val="128"/>
      </rPr>
      <t>③管渠改善率について</t>
    </r>
    <r>
      <rPr>
        <sz val="11"/>
        <color theme="1"/>
        <rFont val="ＭＳ ゴシック"/>
        <family val="3"/>
        <charset val="128"/>
      </rPr>
      <t xml:space="preserve">
　表中期間中には、耐用年数を超えた管渠が存在せず、更新を行っていない。
　ただし、浄化センターの設備については第1次長寿命化計画に基づいた設備の更新を実施しており、以後はストックマネジメント計画に基づいた、計画的な設備更新に取組む。</t>
    </r>
    <rPh sb="28" eb="30">
      <t>カンキョ</t>
    </rPh>
    <rPh sb="39" eb="40">
      <t>オコナ</t>
    </rPh>
    <rPh sb="93" eb="95">
      <t>イゴ</t>
    </rPh>
    <rPh sb="109" eb="110">
      <t>モト</t>
    </rPh>
    <phoneticPr fontId="7"/>
  </si>
  <si>
    <t>　現状は、使用料のほかに繰入金等により、事業経営がされている状況である。また、今後見込まれる老朽設備の更新や災害時対応機能整備も並行して進めていく必要がある。なお、一部管路を対象に毎年調査・清掃等を実施していることから管路状況を詳細に把握し、併せてストックマネジメント計画に基づき、計画的な設備更新に取組む。また、下水道事業の地方公営企業法適用化を実施し、経営の透明性を高めるとともに、今後見込まれる人口減少に備え、より一層効率的で安定的な経営を行う。</t>
    <rPh sb="137" eb="138">
      <t>モト</t>
    </rPh>
    <rPh sb="157" eb="160">
      <t>ゲスイドウ</t>
    </rPh>
    <rPh sb="160" eb="162">
      <t>ジギョウ</t>
    </rPh>
    <rPh sb="163" eb="165">
      <t>チホウ</t>
    </rPh>
    <rPh sb="165" eb="167">
      <t>コウエイ</t>
    </rPh>
    <rPh sb="167" eb="169">
      <t>キギョウ</t>
    </rPh>
    <rPh sb="169" eb="170">
      <t>ホウ</t>
    </rPh>
    <rPh sb="170" eb="173">
      <t>テキヨウカ</t>
    </rPh>
    <rPh sb="174" eb="176">
      <t>ジッシ</t>
    </rPh>
    <phoneticPr fontId="7"/>
  </si>
  <si>
    <r>
      <rPr>
        <u/>
        <sz val="11"/>
        <color theme="1"/>
        <rFont val="ＭＳ ゴシック"/>
        <family val="3"/>
        <charset val="128"/>
      </rPr>
      <t>①収益的収支比率について</t>
    </r>
    <r>
      <rPr>
        <sz val="11"/>
        <color theme="1"/>
        <rFont val="ＭＳ ゴシック"/>
        <family val="3"/>
        <charset val="128"/>
      </rPr>
      <t xml:space="preserve">
　表中期間は、単年度赤字が続いており、更なる経営の効率化に努める。
</t>
    </r>
    <r>
      <rPr>
        <u/>
        <sz val="11"/>
        <color theme="1"/>
        <rFont val="ＭＳ ゴシック"/>
        <family val="3"/>
        <charset val="128"/>
      </rPr>
      <t>④企業債残高対事業規模比率について</t>
    </r>
    <r>
      <rPr>
        <sz val="11"/>
        <color theme="1"/>
        <rFont val="ＭＳ ゴシック"/>
        <family val="3"/>
        <charset val="128"/>
      </rPr>
      <t xml:space="preserve">
　類似団体等と比べ低い数値であるが、浄化センターの施設更新が続き、また今後は管路等の更新が控えている事を踏まえ、より一層効率的な経営を行う。
</t>
    </r>
    <r>
      <rPr>
        <u/>
        <sz val="11"/>
        <color theme="1"/>
        <rFont val="ＭＳ ゴシック"/>
        <family val="3"/>
        <charset val="128"/>
      </rPr>
      <t>⑤経費回収率について</t>
    </r>
    <r>
      <rPr>
        <sz val="11"/>
        <color theme="1"/>
        <rFont val="ＭＳ ゴシック"/>
        <family val="3"/>
        <charset val="128"/>
      </rPr>
      <t xml:space="preserve">
　普及促進費用に充てた起債の償還費用による影響が大きいが、H29以降の料金改定や経営の効率化により改善に努める。
</t>
    </r>
    <r>
      <rPr>
        <u/>
        <sz val="11"/>
        <color theme="1"/>
        <rFont val="ＭＳ ゴシック"/>
        <family val="3"/>
        <charset val="128"/>
      </rPr>
      <t>⑥汚水処理原価について</t>
    </r>
    <r>
      <rPr>
        <sz val="11"/>
        <color theme="1"/>
        <rFont val="ＭＳ ゴシック"/>
        <family val="3"/>
        <charset val="128"/>
      </rPr>
      <t xml:space="preserve">
　類似団体等と比べ低い数値であるが、繰入金等の財源構成から、収益改善のための検討や経営の効率化に努める。
</t>
    </r>
    <r>
      <rPr>
        <u/>
        <sz val="11"/>
        <color theme="1"/>
        <rFont val="ＭＳ ゴシック"/>
        <family val="3"/>
        <charset val="128"/>
      </rPr>
      <t>⑦施設利用率について</t>
    </r>
    <r>
      <rPr>
        <sz val="11"/>
        <color theme="1"/>
        <rFont val="ＭＳ ゴシック"/>
        <family val="3"/>
        <charset val="128"/>
      </rPr>
      <t xml:space="preserve">
　類似団体等と比べ概ね同等である。ストックマネジメント計画に基づき、計画的な設備更新に取組む。
</t>
    </r>
    <r>
      <rPr>
        <u/>
        <sz val="11"/>
        <color theme="1"/>
        <rFont val="ＭＳ ゴシック"/>
        <family val="3"/>
        <charset val="128"/>
      </rPr>
      <t>⑧水洗化率について</t>
    </r>
    <r>
      <rPr>
        <sz val="11"/>
        <color theme="1"/>
        <rFont val="ＭＳ ゴシック"/>
        <family val="3"/>
        <charset val="128"/>
      </rPr>
      <t xml:space="preserve">
　ほぼ１００％に近い整備状況であり、主だった管路の整備については、ほぼ終了している。</t>
    </r>
    <rPh sb="32" eb="33">
      <t>サラ</t>
    </rPh>
    <rPh sb="35" eb="37">
      <t>ケイエイ</t>
    </rPh>
    <rPh sb="38" eb="41">
      <t>コウリツカ</t>
    </rPh>
    <rPh sb="42" eb="43">
      <t>ツト</t>
    </rPh>
    <rPh sb="84" eb="86">
      <t>ジョウカ</t>
    </rPh>
    <rPh sb="93" eb="95">
      <t>コウシン</t>
    </rPh>
    <rPh sb="96" eb="97">
      <t>ツヅ</t>
    </rPh>
    <rPh sb="101" eb="103">
      <t>コンゴ</t>
    </rPh>
    <rPh sb="104" eb="106">
      <t>カンロ</t>
    </rPh>
    <rPh sb="106" eb="107">
      <t>トウ</t>
    </rPh>
    <rPh sb="108" eb="110">
      <t>コウシン</t>
    </rPh>
    <rPh sb="111" eb="112">
      <t>ヒカ</t>
    </rPh>
    <rPh sb="116" eb="117">
      <t>コト</t>
    </rPh>
    <rPh sb="118" eb="119">
      <t>フ</t>
    </rPh>
    <rPh sb="181" eb="183">
      <t>イコウ</t>
    </rPh>
    <rPh sb="184" eb="186">
      <t>リョウキン</t>
    </rPh>
    <rPh sb="186" eb="188">
      <t>カイテイ</t>
    </rPh>
    <rPh sb="314" eb="315">
      <t>モト</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</si>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</sst>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u/>
      <sz val="11"/>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BE-4F28-BC1B-310CAAA335E0}"/>
            </c:ext>
          </c:extLst>
        </c:ser>
        <c:dLbls>
          <c:showLegendKey val="0"/>
          <c:showVal val="0"/>
          <c:showCatName val="0"/>
          <c:showSerName val="0"/>
          <c:showPercent val="0"/>
          <c:showBubbleSize val="0"/>
        </c:dLbls>
        <c:gapWidth val="150"/>
        <c:axId val="118331648"/>
        <c:axId val="1188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c:ext xmlns:c16="http://schemas.microsoft.com/office/drawing/2014/chart" uri="{C3380CC4-5D6E-409C-BE32-E72D297353CC}">
              <c16:uniqueId val="{00000001-90BE-4F28-BC1B-310CAAA335E0}"/>
            </c:ext>
          </c:extLst>
        </c:ser>
        <c:dLbls>
          <c:showLegendKey val="0"/>
          <c:showVal val="0"/>
          <c:showCatName val="0"/>
          <c:showSerName val="0"/>
          <c:showPercent val="0"/>
          <c:showBubbleSize val="0"/>
        </c:dLbls>
        <c:marker val="1"/>
        <c:smooth val="0"/>
        <c:axId val="118331648"/>
        <c:axId val="118866304"/>
      </c:lineChart>
      <c:dateAx>
        <c:axId val="118331648"/>
        <c:scaling>
          <c:orientation val="minMax"/>
        </c:scaling>
        <c:delete val="1"/>
        <c:axPos val="b"/>
        <c:numFmt formatCode="ge" sourceLinked="1"/>
        <c:majorTickMark val="none"/>
        <c:minorTickMark val="none"/>
        <c:tickLblPos val="none"/>
        <c:crossAx val="118866304"/>
        <c:crosses val="autoZero"/>
        <c:auto val="1"/>
        <c:lblOffset val="100"/>
        <c:baseTimeUnit val="years"/>
      </c:dateAx>
      <c:valAx>
        <c:axId val="1188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23.91</c:v>
                </c:pt>
                <c:pt idx="1">
                  <c:v>48.73</c:v>
                </c:pt>
                <c:pt idx="2">
                  <c:v>47.45</c:v>
                </c:pt>
                <c:pt idx="3">
                  <c:v>50.05</c:v>
                </c:pt>
                <c:pt idx="4">
                  <c:v>51.77</c:v>
                </c:pt>
              </c:numCache>
            </c:numRef>
          </c:val>
          <c:extLst>
            <c:ext xmlns:c16="http://schemas.microsoft.com/office/drawing/2014/chart" uri="{C3380CC4-5D6E-409C-BE32-E72D297353CC}">
              <c16:uniqueId val="{00000000-713E-44F1-BC09-37D52F610884}"/>
            </c:ext>
          </c:extLst>
        </c:ser>
        <c:dLbls>
          <c:showLegendKey val="0"/>
          <c:showVal val="0"/>
          <c:showCatName val="0"/>
          <c:showSerName val="0"/>
          <c:showPercent val="0"/>
          <c:showBubbleSize val="0"/>
        </c:dLbls>
        <c:gapWidth val="150"/>
        <c:axId val="132099456"/>
        <c:axId val="13210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c:ext xmlns:c16="http://schemas.microsoft.com/office/drawing/2014/chart" uri="{C3380CC4-5D6E-409C-BE32-E72D297353CC}">
              <c16:uniqueId val="{00000001-713E-44F1-BC09-37D52F610884}"/>
            </c:ext>
          </c:extLst>
        </c:ser>
        <c:dLbls>
          <c:showLegendKey val="0"/>
          <c:showVal val="0"/>
          <c:showCatName val="0"/>
          <c:showSerName val="0"/>
          <c:showPercent val="0"/>
          <c:showBubbleSize val="0"/>
        </c:dLbls>
        <c:marker val="1"/>
        <c:smooth val="0"/>
        <c:axId val="132099456"/>
        <c:axId val="132105728"/>
      </c:lineChart>
      <c:dateAx>
        <c:axId val="132099456"/>
        <c:scaling>
          <c:orientation val="minMax"/>
        </c:scaling>
        <c:delete val="1"/>
        <c:axPos val="b"/>
        <c:numFmt formatCode="ge" sourceLinked="1"/>
        <c:majorTickMark val="none"/>
        <c:minorTickMark val="none"/>
        <c:tickLblPos val="none"/>
        <c:crossAx val="132105728"/>
        <c:crosses val="autoZero"/>
        <c:auto val="1"/>
        <c:lblOffset val="100"/>
        <c:baseTimeUnit val="years"/>
      </c:dateAx>
      <c:valAx>
        <c:axId val="13210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9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94.26</c:v>
                </c:pt>
                <c:pt idx="1">
                  <c:v>96.29</c:v>
                </c:pt>
                <c:pt idx="2">
                  <c:v>98.94</c:v>
                </c:pt>
                <c:pt idx="3">
                  <c:v>99.68</c:v>
                </c:pt>
                <c:pt idx="4">
                  <c:v>95.63</c:v>
                </c:pt>
              </c:numCache>
            </c:numRef>
          </c:val>
          <c:extLst>
            <c:ext xmlns:c16="http://schemas.microsoft.com/office/drawing/2014/chart" uri="{C3380CC4-5D6E-409C-BE32-E72D297353CC}">
              <c16:uniqueId val="{00000000-745E-463D-94B4-65249A244DE7}"/>
            </c:ext>
          </c:extLst>
        </c:ser>
        <c:dLbls>
          <c:showLegendKey val="0"/>
          <c:showVal val="0"/>
          <c:showCatName val="0"/>
          <c:showSerName val="0"/>
          <c:showPercent val="0"/>
          <c:showBubbleSize val="0"/>
        </c:dLbls>
        <c:gapWidth val="150"/>
        <c:axId val="140020736"/>
        <c:axId val="14002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c:ext xmlns:c16="http://schemas.microsoft.com/office/drawing/2014/chart" uri="{C3380CC4-5D6E-409C-BE32-E72D297353CC}">
              <c16:uniqueId val="{00000001-745E-463D-94B4-65249A244DE7}"/>
            </c:ext>
          </c:extLst>
        </c:ser>
        <c:dLbls>
          <c:showLegendKey val="0"/>
          <c:showVal val="0"/>
          <c:showCatName val="0"/>
          <c:showSerName val="0"/>
          <c:showPercent val="0"/>
          <c:showBubbleSize val="0"/>
        </c:dLbls>
        <c:marker val="1"/>
        <c:smooth val="0"/>
        <c:axId val="140020736"/>
        <c:axId val="140022912"/>
      </c:lineChart>
      <c:dateAx>
        <c:axId val="140020736"/>
        <c:scaling>
          <c:orientation val="minMax"/>
        </c:scaling>
        <c:delete val="1"/>
        <c:axPos val="b"/>
        <c:numFmt formatCode="ge" sourceLinked="1"/>
        <c:majorTickMark val="none"/>
        <c:minorTickMark val="none"/>
        <c:tickLblPos val="none"/>
        <c:crossAx val="140022912"/>
        <c:crosses val="autoZero"/>
        <c:auto val="1"/>
        <c:lblOffset val="100"/>
        <c:baseTimeUnit val="years"/>
      </c:dateAx>
      <c:valAx>
        <c:axId val="14002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75.36</c:v>
                </c:pt>
                <c:pt idx="1">
                  <c:v>81.52</c:v>
                </c:pt>
                <c:pt idx="2">
                  <c:v>75.930000000000007</c:v>
                </c:pt>
                <c:pt idx="3">
                  <c:v>84.98</c:v>
                </c:pt>
                <c:pt idx="4">
                  <c:v>85.19</c:v>
                </c:pt>
              </c:numCache>
            </c:numRef>
          </c:val>
          <c:extLst>
            <c:ext xmlns:c16="http://schemas.microsoft.com/office/drawing/2014/chart" uri="{C3380CC4-5D6E-409C-BE32-E72D297353CC}">
              <c16:uniqueId val="{00000000-3490-4864-9855-9CF6C55657B5}"/>
            </c:ext>
          </c:extLst>
        </c:ser>
        <c:dLbls>
          <c:showLegendKey val="0"/>
          <c:showVal val="0"/>
          <c:showCatName val="0"/>
          <c:showSerName val="0"/>
          <c:showPercent val="0"/>
          <c:showBubbleSize val="0"/>
        </c:dLbls>
        <c:gapWidth val="150"/>
        <c:axId val="118851456"/>
        <c:axId val="1188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90-4864-9855-9CF6C55657B5}"/>
            </c:ext>
          </c:extLst>
        </c:ser>
        <c:dLbls>
          <c:showLegendKey val="0"/>
          <c:showVal val="0"/>
          <c:showCatName val="0"/>
          <c:showSerName val="0"/>
          <c:showPercent val="0"/>
          <c:showBubbleSize val="0"/>
        </c:dLbls>
        <c:marker val="1"/>
        <c:smooth val="0"/>
        <c:axId val="118851456"/>
        <c:axId val="118874112"/>
      </c:lineChart>
      <c:dateAx>
        <c:axId val="118851456"/>
        <c:scaling>
          <c:orientation val="minMax"/>
        </c:scaling>
        <c:delete val="1"/>
        <c:axPos val="b"/>
        <c:numFmt formatCode="ge" sourceLinked="1"/>
        <c:majorTickMark val="none"/>
        <c:minorTickMark val="none"/>
        <c:tickLblPos val="none"/>
        <c:crossAx val="118874112"/>
        <c:crosses val="autoZero"/>
        <c:auto val="1"/>
        <c:lblOffset val="100"/>
        <c:baseTimeUnit val="years"/>
      </c:dateAx>
      <c:valAx>
        <c:axId val="1188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82-436F-A3C3-8824D6BED854}"/>
            </c:ext>
          </c:extLst>
        </c:ser>
        <c:dLbls>
          <c:showLegendKey val="0"/>
          <c:showVal val="0"/>
          <c:showCatName val="0"/>
          <c:showSerName val="0"/>
          <c:showPercent val="0"/>
          <c:showBubbleSize val="0"/>
        </c:dLbls>
        <c:gapWidth val="150"/>
        <c:axId val="118904320"/>
        <c:axId val="1189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82-436F-A3C3-8824D6BED854}"/>
            </c:ext>
          </c:extLst>
        </c:ser>
        <c:dLbls>
          <c:showLegendKey val="0"/>
          <c:showVal val="0"/>
          <c:showCatName val="0"/>
          <c:showSerName val="0"/>
          <c:showPercent val="0"/>
          <c:showBubbleSize val="0"/>
        </c:dLbls>
        <c:marker val="1"/>
        <c:smooth val="0"/>
        <c:axId val="118904320"/>
        <c:axId val="118906240"/>
      </c:lineChart>
      <c:dateAx>
        <c:axId val="118904320"/>
        <c:scaling>
          <c:orientation val="minMax"/>
        </c:scaling>
        <c:delete val="1"/>
        <c:axPos val="b"/>
        <c:numFmt formatCode="ge" sourceLinked="1"/>
        <c:majorTickMark val="none"/>
        <c:minorTickMark val="none"/>
        <c:tickLblPos val="none"/>
        <c:crossAx val="118906240"/>
        <c:crosses val="autoZero"/>
        <c:auto val="1"/>
        <c:lblOffset val="100"/>
        <c:baseTimeUnit val="years"/>
      </c:dateAx>
      <c:valAx>
        <c:axId val="1189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47-4176-BC41-9DCA9B00C0F0}"/>
            </c:ext>
          </c:extLst>
        </c:ser>
        <c:dLbls>
          <c:showLegendKey val="0"/>
          <c:showVal val="0"/>
          <c:showCatName val="0"/>
          <c:showSerName val="0"/>
          <c:showPercent val="0"/>
          <c:showBubbleSize val="0"/>
        </c:dLbls>
        <c:gapWidth val="150"/>
        <c:axId val="118944896"/>
        <c:axId val="11894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47-4176-BC41-9DCA9B00C0F0}"/>
            </c:ext>
          </c:extLst>
        </c:ser>
        <c:dLbls>
          <c:showLegendKey val="0"/>
          <c:showVal val="0"/>
          <c:showCatName val="0"/>
          <c:showSerName val="0"/>
          <c:showPercent val="0"/>
          <c:showBubbleSize val="0"/>
        </c:dLbls>
        <c:marker val="1"/>
        <c:smooth val="0"/>
        <c:axId val="118944896"/>
        <c:axId val="118946816"/>
      </c:lineChart>
      <c:dateAx>
        <c:axId val="118944896"/>
        <c:scaling>
          <c:orientation val="minMax"/>
        </c:scaling>
        <c:delete val="1"/>
        <c:axPos val="b"/>
        <c:numFmt formatCode="ge" sourceLinked="1"/>
        <c:majorTickMark val="none"/>
        <c:minorTickMark val="none"/>
        <c:tickLblPos val="none"/>
        <c:crossAx val="118946816"/>
        <c:crosses val="autoZero"/>
        <c:auto val="1"/>
        <c:lblOffset val="100"/>
        <c:baseTimeUnit val="years"/>
      </c:dateAx>
      <c:valAx>
        <c:axId val="11894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06-4C88-94E2-647E3235BC65}"/>
            </c:ext>
          </c:extLst>
        </c:ser>
        <c:dLbls>
          <c:showLegendKey val="0"/>
          <c:showVal val="0"/>
          <c:showCatName val="0"/>
          <c:showSerName val="0"/>
          <c:showPercent val="0"/>
          <c:showBubbleSize val="0"/>
        </c:dLbls>
        <c:gapWidth val="150"/>
        <c:axId val="119231616"/>
        <c:axId val="1192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06-4C88-94E2-647E3235BC65}"/>
            </c:ext>
          </c:extLst>
        </c:ser>
        <c:dLbls>
          <c:showLegendKey val="0"/>
          <c:showVal val="0"/>
          <c:showCatName val="0"/>
          <c:showSerName val="0"/>
          <c:showPercent val="0"/>
          <c:showBubbleSize val="0"/>
        </c:dLbls>
        <c:marker val="1"/>
        <c:smooth val="0"/>
        <c:axId val="119231616"/>
        <c:axId val="119233536"/>
      </c:lineChart>
      <c:dateAx>
        <c:axId val="119231616"/>
        <c:scaling>
          <c:orientation val="minMax"/>
        </c:scaling>
        <c:delete val="1"/>
        <c:axPos val="b"/>
        <c:numFmt formatCode="ge" sourceLinked="1"/>
        <c:majorTickMark val="none"/>
        <c:minorTickMark val="none"/>
        <c:tickLblPos val="none"/>
        <c:crossAx val="119233536"/>
        <c:crosses val="autoZero"/>
        <c:auto val="1"/>
        <c:lblOffset val="100"/>
        <c:baseTimeUnit val="years"/>
      </c:dateAx>
      <c:valAx>
        <c:axId val="1192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18-49D5-B72C-2CFE36304B1E}"/>
            </c:ext>
          </c:extLst>
        </c:ser>
        <c:dLbls>
          <c:showLegendKey val="0"/>
          <c:showVal val="0"/>
          <c:showCatName val="0"/>
          <c:showSerName val="0"/>
          <c:showPercent val="0"/>
          <c:showBubbleSize val="0"/>
        </c:dLbls>
        <c:gapWidth val="150"/>
        <c:axId val="119259904"/>
        <c:axId val="11926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18-49D5-B72C-2CFE36304B1E}"/>
            </c:ext>
          </c:extLst>
        </c:ser>
        <c:dLbls>
          <c:showLegendKey val="0"/>
          <c:showVal val="0"/>
          <c:showCatName val="0"/>
          <c:showSerName val="0"/>
          <c:showPercent val="0"/>
          <c:showBubbleSize val="0"/>
        </c:dLbls>
        <c:marker val="1"/>
        <c:smooth val="0"/>
        <c:axId val="119259904"/>
        <c:axId val="119261824"/>
      </c:lineChart>
      <c:dateAx>
        <c:axId val="119259904"/>
        <c:scaling>
          <c:orientation val="minMax"/>
        </c:scaling>
        <c:delete val="1"/>
        <c:axPos val="b"/>
        <c:numFmt formatCode="ge" sourceLinked="1"/>
        <c:majorTickMark val="none"/>
        <c:minorTickMark val="none"/>
        <c:tickLblPos val="none"/>
        <c:crossAx val="119261824"/>
        <c:crosses val="autoZero"/>
        <c:auto val="1"/>
        <c:lblOffset val="100"/>
        <c:baseTimeUnit val="years"/>
      </c:dateAx>
      <c:valAx>
        <c:axId val="11926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918.35</c:v>
                </c:pt>
                <c:pt idx="1">
                  <c:v>840.69</c:v>
                </c:pt>
                <c:pt idx="2">
                  <c:v>726.05</c:v>
                </c:pt>
                <c:pt idx="3">
                  <c:v>468.7</c:v>
                </c:pt>
                <c:pt idx="4">
                  <c:v>394.72</c:v>
                </c:pt>
              </c:numCache>
            </c:numRef>
          </c:val>
          <c:extLst>
            <c:ext xmlns:c16="http://schemas.microsoft.com/office/drawing/2014/chart" uri="{C3380CC4-5D6E-409C-BE32-E72D297353CC}">
              <c16:uniqueId val="{00000000-66F1-47A6-948C-E178B5B50BB5}"/>
            </c:ext>
          </c:extLst>
        </c:ser>
        <c:dLbls>
          <c:showLegendKey val="0"/>
          <c:showVal val="0"/>
          <c:showCatName val="0"/>
          <c:showSerName val="0"/>
          <c:showPercent val="0"/>
          <c:showBubbleSize val="0"/>
        </c:dLbls>
        <c:gapWidth val="150"/>
        <c:axId val="127914368"/>
        <c:axId val="12791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c:ext xmlns:c16="http://schemas.microsoft.com/office/drawing/2014/chart" uri="{C3380CC4-5D6E-409C-BE32-E72D297353CC}">
              <c16:uniqueId val="{00000001-66F1-47A6-948C-E178B5B50BB5}"/>
            </c:ext>
          </c:extLst>
        </c:ser>
        <c:dLbls>
          <c:showLegendKey val="0"/>
          <c:showVal val="0"/>
          <c:showCatName val="0"/>
          <c:showSerName val="0"/>
          <c:showPercent val="0"/>
          <c:showBubbleSize val="0"/>
        </c:dLbls>
        <c:marker val="1"/>
        <c:smooth val="0"/>
        <c:axId val="127914368"/>
        <c:axId val="127916288"/>
      </c:lineChart>
      <c:dateAx>
        <c:axId val="127914368"/>
        <c:scaling>
          <c:orientation val="minMax"/>
        </c:scaling>
        <c:delete val="1"/>
        <c:axPos val="b"/>
        <c:numFmt formatCode="ge" sourceLinked="1"/>
        <c:majorTickMark val="none"/>
        <c:minorTickMark val="none"/>
        <c:tickLblPos val="none"/>
        <c:crossAx val="127916288"/>
        <c:crosses val="autoZero"/>
        <c:auto val="1"/>
        <c:lblOffset val="100"/>
        <c:baseTimeUnit val="years"/>
      </c:dateAx>
      <c:valAx>
        <c:axId val="12791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49.82</c:v>
                </c:pt>
                <c:pt idx="1">
                  <c:v>49.24</c:v>
                </c:pt>
                <c:pt idx="2">
                  <c:v>45.87</c:v>
                </c:pt>
                <c:pt idx="3">
                  <c:v>51.39</c:v>
                </c:pt>
                <c:pt idx="4">
                  <c:v>52.16</c:v>
                </c:pt>
              </c:numCache>
            </c:numRef>
          </c:val>
          <c:extLst>
            <c:ext xmlns:c16="http://schemas.microsoft.com/office/drawing/2014/chart" uri="{C3380CC4-5D6E-409C-BE32-E72D297353CC}">
              <c16:uniqueId val="{00000000-73D5-460D-9A52-059478963D9A}"/>
            </c:ext>
          </c:extLst>
        </c:ser>
        <c:dLbls>
          <c:showLegendKey val="0"/>
          <c:showVal val="0"/>
          <c:showCatName val="0"/>
          <c:showSerName val="0"/>
          <c:showPercent val="0"/>
          <c:showBubbleSize val="0"/>
        </c:dLbls>
        <c:gapWidth val="150"/>
        <c:axId val="132042752"/>
        <c:axId val="13204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c:ext xmlns:c16="http://schemas.microsoft.com/office/drawing/2014/chart" uri="{C3380CC4-5D6E-409C-BE32-E72D297353CC}">
              <c16:uniqueId val="{00000001-73D5-460D-9A52-059478963D9A}"/>
            </c:ext>
          </c:extLst>
        </c:ser>
        <c:dLbls>
          <c:showLegendKey val="0"/>
          <c:showVal val="0"/>
          <c:showCatName val="0"/>
          <c:showSerName val="0"/>
          <c:showPercent val="0"/>
          <c:showBubbleSize val="0"/>
        </c:dLbls>
        <c:marker val="1"/>
        <c:smooth val="0"/>
        <c:axId val="132042752"/>
        <c:axId val="132044672"/>
      </c:lineChart>
      <c:dateAx>
        <c:axId val="132042752"/>
        <c:scaling>
          <c:orientation val="minMax"/>
        </c:scaling>
        <c:delete val="1"/>
        <c:axPos val="b"/>
        <c:numFmt formatCode="ge" sourceLinked="1"/>
        <c:majorTickMark val="none"/>
        <c:minorTickMark val="none"/>
        <c:tickLblPos val="none"/>
        <c:crossAx val="132044672"/>
        <c:crosses val="autoZero"/>
        <c:auto val="1"/>
        <c:lblOffset val="100"/>
        <c:baseTimeUnit val="years"/>
      </c:dateAx>
      <c:valAx>
        <c:axId val="13204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4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290.7</c:v>
                </c:pt>
                <c:pt idx="1">
                  <c:v>297.58999999999997</c:v>
                </c:pt>
                <c:pt idx="2">
                  <c:v>307.75</c:v>
                </c:pt>
                <c:pt idx="3">
                  <c:v>304.06</c:v>
                </c:pt>
                <c:pt idx="4">
                  <c:v>286.67</c:v>
                </c:pt>
              </c:numCache>
            </c:numRef>
          </c:val>
          <c:extLst>
            <c:ext xmlns:c16="http://schemas.microsoft.com/office/drawing/2014/chart" uri="{C3380CC4-5D6E-409C-BE32-E72D297353CC}">
              <c16:uniqueId val="{00000000-644B-4897-B138-1397F4754624}"/>
            </c:ext>
          </c:extLst>
        </c:ser>
        <c:dLbls>
          <c:showLegendKey val="0"/>
          <c:showVal val="0"/>
          <c:showCatName val="0"/>
          <c:showSerName val="0"/>
          <c:showPercent val="0"/>
          <c:showBubbleSize val="0"/>
        </c:dLbls>
        <c:gapWidth val="150"/>
        <c:axId val="132059136"/>
        <c:axId val="13206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c:ext xmlns:c16="http://schemas.microsoft.com/office/drawing/2014/chart" uri="{C3380CC4-5D6E-409C-BE32-E72D297353CC}">
              <c16:uniqueId val="{00000001-644B-4897-B138-1397F4754624}"/>
            </c:ext>
          </c:extLst>
        </c:ser>
        <c:dLbls>
          <c:showLegendKey val="0"/>
          <c:showVal val="0"/>
          <c:showCatName val="0"/>
          <c:showSerName val="0"/>
          <c:showPercent val="0"/>
          <c:showBubbleSize val="0"/>
        </c:dLbls>
        <c:marker val="1"/>
        <c:smooth val="0"/>
        <c:axId val="132059136"/>
        <c:axId val="132061056"/>
      </c:lineChart>
      <c:dateAx>
        <c:axId val="132059136"/>
        <c:scaling>
          <c:orientation val="minMax"/>
        </c:scaling>
        <c:delete val="1"/>
        <c:axPos val="b"/>
        <c:numFmt formatCode="ge" sourceLinked="1"/>
        <c:majorTickMark val="none"/>
        <c:minorTickMark val="none"/>
        <c:tickLblPos val="none"/>
        <c:crossAx val="132061056"/>
        <c:crosses val="autoZero"/>
        <c:auto val="1"/>
        <c:lblOffset val="100"/>
        <c:baseTimeUnit val="years"/>
      </c:dateAx>
      <c:valAx>
        <c:axId val="1320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5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 zoomScaleNormal="10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北海道　七飯町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125</v>
      </c>
      <c r="AE8" s="49"/>
      <c r="AF8" s="49"/>
      <c r="AG8" s="49"/>
      <c r="AH8" s="49"/>
      <c r="AI8" s="49"/>
      <c r="AJ8" s="49"/>
      <c r="AK8" s="4"/>
      <c r="AL8" s="50">
        <f>データ!S6</f>
        <v>28574</v>
      </c>
      <c r="AM8" s="50"/>
      <c r="AN8" s="50"/>
      <c r="AO8" s="50"/>
      <c r="AP8" s="50"/>
      <c r="AQ8" s="50"/>
      <c r="AR8" s="50"/>
      <c r="AS8" s="50"/>
      <c r="AT8" s="45">
        <f>データ!T6</f>
        <v>216.75</v>
      </c>
      <c r="AU8" s="45"/>
      <c r="AV8" s="45"/>
      <c r="AW8" s="45"/>
      <c r="AX8" s="45"/>
      <c r="AY8" s="45"/>
      <c r="AZ8" s="45"/>
      <c r="BA8" s="45"/>
      <c r="BB8" s="45">
        <f>データ!U6</f>
        <v>131.83000000000001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3.53</v>
      </c>
      <c r="Q10" s="45"/>
      <c r="R10" s="45"/>
      <c r="S10" s="45"/>
      <c r="T10" s="45"/>
      <c r="U10" s="45"/>
      <c r="V10" s="45"/>
      <c r="W10" s="45">
        <f>データ!Q6</f>
        <v>73.319999999999993</v>
      </c>
      <c r="X10" s="45"/>
      <c r="Y10" s="45"/>
      <c r="Z10" s="45"/>
      <c r="AA10" s="45"/>
      <c r="AB10" s="45"/>
      <c r="AC10" s="45"/>
      <c r="AD10" s="50">
        <f>データ!R6</f>
        <v>2500</v>
      </c>
      <c r="AE10" s="50"/>
      <c r="AF10" s="50"/>
      <c r="AG10" s="50"/>
      <c r="AH10" s="50"/>
      <c r="AI10" s="50"/>
      <c r="AJ10" s="50"/>
      <c r="AK10" s="2"/>
      <c r="AL10" s="50">
        <f>データ!V6</f>
        <v>1008</v>
      </c>
      <c r="AM10" s="50"/>
      <c r="AN10" s="50"/>
      <c r="AO10" s="50"/>
      <c r="AP10" s="50"/>
      <c r="AQ10" s="50"/>
      <c r="AR10" s="50"/>
      <c r="AS10" s="50"/>
      <c r="AT10" s="45">
        <f>データ!W6</f>
        <v>1.06</v>
      </c>
      <c r="AU10" s="45"/>
      <c r="AV10" s="45"/>
      <c r="AW10" s="45"/>
      <c r="AX10" s="45"/>
      <c r="AY10" s="45"/>
      <c r="AZ10" s="45"/>
      <c r="BA10" s="45"/>
      <c r="BB10" s="45">
        <f>データ!X6</f>
        <v>950.94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13374</v>
      </c>
      <c r="D6" s="33">
        <f t="shared" si="3"/>
        <v>47</v>
      </c>
      <c r="E6" s="33">
        <f t="shared" si="3"/>
        <v>17</v>
      </c>
      <c r="F6" s="33">
        <f t="shared" si="3"/>
        <v>4</v>
      </c>
      <c r="G6" s="33">
        <f t="shared" si="3"/>
        <v>0</v>
      </c>
      <c r="H6" s="33" t="str">
        <f t="shared" si="3"/>
        <v>北海道　七飯町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3.53</v>
      </c>
      <c r="Q6" s="34">
        <f t="shared" si="3"/>
        <v>73.319999999999993</v>
      </c>
      <c r="R6" s="34">
        <f t="shared" si="3"/>
        <v>2500</v>
      </c>
      <c r="S6" s="34">
        <f t="shared" si="3"/>
        <v>28574</v>
      </c>
      <c r="T6" s="34">
        <f t="shared" si="3"/>
        <v>216.75</v>
      </c>
      <c r="U6" s="34">
        <f t="shared" si="3"/>
        <v>131.83000000000001</v>
      </c>
      <c r="V6" s="34">
        <f t="shared" si="3"/>
        <v>1008</v>
      </c>
      <c r="W6" s="34">
        <f t="shared" si="3"/>
        <v>1.06</v>
      </c>
      <c r="X6" s="34">
        <f t="shared" si="3"/>
        <v>950.94</v>
      </c>
      <c r="Y6" s="35">
        <f>IF(Y7="",NA(),Y7)</f>
        <v>75.36</v>
      </c>
      <c r="Z6" s="35">
        <f t="shared" ref="Z6:AH6" si="4">IF(Z7="",NA(),Z7)</f>
        <v>81.52</v>
      </c>
      <c r="AA6" s="35">
        <f t="shared" si="4"/>
        <v>75.930000000000007</v>
      </c>
      <c r="AB6" s="35">
        <f t="shared" si="4"/>
        <v>84.98</v>
      </c>
      <c r="AC6" s="35">
        <f t="shared" si="4"/>
        <v>85.19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918.35</v>
      </c>
      <c r="BG6" s="35">
        <f t="shared" ref="BG6:BO6" si="7">IF(BG7="",NA(),BG7)</f>
        <v>840.69</v>
      </c>
      <c r="BH6" s="35">
        <f t="shared" si="7"/>
        <v>726.05</v>
      </c>
      <c r="BI6" s="35">
        <f t="shared" si="7"/>
        <v>468.7</v>
      </c>
      <c r="BJ6" s="35">
        <f t="shared" si="7"/>
        <v>394.72</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49.82</v>
      </c>
      <c r="BR6" s="35">
        <f t="shared" ref="BR6:BZ6" si="8">IF(BR7="",NA(),BR7)</f>
        <v>49.24</v>
      </c>
      <c r="BS6" s="35">
        <f t="shared" si="8"/>
        <v>45.87</v>
      </c>
      <c r="BT6" s="35">
        <f t="shared" si="8"/>
        <v>51.39</v>
      </c>
      <c r="BU6" s="35">
        <f t="shared" si="8"/>
        <v>52.16</v>
      </c>
      <c r="BV6" s="35">
        <f t="shared" si="8"/>
        <v>62.83</v>
      </c>
      <c r="BW6" s="35">
        <f t="shared" si="8"/>
        <v>64.63</v>
      </c>
      <c r="BX6" s="35">
        <f t="shared" si="8"/>
        <v>66.56</v>
      </c>
      <c r="BY6" s="35">
        <f t="shared" si="8"/>
        <v>66.22</v>
      </c>
      <c r="BZ6" s="35">
        <f t="shared" si="8"/>
        <v>69.87</v>
      </c>
      <c r="CA6" s="34" t="str">
        <f>IF(CA7="","",IF(CA7="-","【-】","【"&amp;SUBSTITUTE(TEXT(CA7,"#,##0.00"),"-","△")&amp;"】"))</f>
        <v>【69.80】</v>
      </c>
      <c r="CB6" s="35">
        <f>IF(CB7="",NA(),CB7)</f>
        <v>290.7</v>
      </c>
      <c r="CC6" s="35">
        <f t="shared" ref="CC6:CK6" si="9">IF(CC7="",NA(),CC7)</f>
        <v>297.58999999999997</v>
      </c>
      <c r="CD6" s="35">
        <f t="shared" si="9"/>
        <v>307.75</v>
      </c>
      <c r="CE6" s="35">
        <f t="shared" si="9"/>
        <v>304.06</v>
      </c>
      <c r="CF6" s="35">
        <f t="shared" si="9"/>
        <v>286.67</v>
      </c>
      <c r="CG6" s="35">
        <f t="shared" si="9"/>
        <v>250.43</v>
      </c>
      <c r="CH6" s="35">
        <f t="shared" si="9"/>
        <v>245.75</v>
      </c>
      <c r="CI6" s="35">
        <f t="shared" si="9"/>
        <v>244.29</v>
      </c>
      <c r="CJ6" s="35">
        <f t="shared" si="9"/>
        <v>246.72</v>
      </c>
      <c r="CK6" s="35">
        <f t="shared" si="9"/>
        <v>234.96</v>
      </c>
      <c r="CL6" s="34" t="str">
        <f>IF(CL7="","",IF(CL7="-","【-】","【"&amp;SUBSTITUTE(TEXT(CL7,"#,##0.00"),"-","△")&amp;"】"))</f>
        <v>【232.54】</v>
      </c>
      <c r="CM6" s="35">
        <f>IF(CM7="",NA(),CM7)</f>
        <v>23.91</v>
      </c>
      <c r="CN6" s="35">
        <f t="shared" ref="CN6:CV6" si="10">IF(CN7="",NA(),CN7)</f>
        <v>48.73</v>
      </c>
      <c r="CO6" s="35">
        <f t="shared" si="10"/>
        <v>47.45</v>
      </c>
      <c r="CP6" s="35">
        <f t="shared" si="10"/>
        <v>50.05</v>
      </c>
      <c r="CQ6" s="35">
        <f t="shared" si="10"/>
        <v>51.77</v>
      </c>
      <c r="CR6" s="35">
        <f t="shared" si="10"/>
        <v>42.31</v>
      </c>
      <c r="CS6" s="35">
        <f t="shared" si="10"/>
        <v>43.65</v>
      </c>
      <c r="CT6" s="35">
        <f t="shared" si="10"/>
        <v>43.58</v>
      </c>
      <c r="CU6" s="35">
        <f t="shared" si="10"/>
        <v>41.35</v>
      </c>
      <c r="CV6" s="35">
        <f t="shared" si="10"/>
        <v>42.9</v>
      </c>
      <c r="CW6" s="34" t="str">
        <f>IF(CW7="","",IF(CW7="-","【-】","【"&amp;SUBSTITUTE(TEXT(CW7,"#,##0.00"),"-","△")&amp;"】"))</f>
        <v>【42.17】</v>
      </c>
      <c r="CX6" s="35">
        <f>IF(CX7="",NA(),CX7)</f>
        <v>94.26</v>
      </c>
      <c r="CY6" s="35">
        <f t="shared" ref="CY6:DG6" si="11">IF(CY7="",NA(),CY7)</f>
        <v>96.29</v>
      </c>
      <c r="CZ6" s="35">
        <f t="shared" si="11"/>
        <v>98.94</v>
      </c>
      <c r="DA6" s="35">
        <f t="shared" si="11"/>
        <v>99.68</v>
      </c>
      <c r="DB6" s="35">
        <f t="shared" si="11"/>
        <v>95.63</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13374</v>
      </c>
      <c r="D7" s="37">
        <v>47</v>
      </c>
      <c r="E7" s="37">
        <v>17</v>
      </c>
      <c r="F7" s="37">
        <v>4</v>
      </c>
      <c r="G7" s="37">
        <v>0</v>
      </c>
      <c r="H7" s="37" t="s">
        <v>110</v>
      </c>
      <c r="I7" s="37" t="s">
        <v>111</v>
      </c>
      <c r="J7" s="37" t="s">
        <v>112</v>
      </c>
      <c r="K7" s="37" t="s">
        <v>113</v>
      </c>
      <c r="L7" s="37" t="s">
        <v>114</v>
      </c>
      <c r="M7" s="37"/>
      <c r="N7" s="38" t="s">
        <v>115</v>
      </c>
      <c r="O7" s="38" t="s">
        <v>116</v>
      </c>
      <c r="P7" s="38">
        <v>3.53</v>
      </c>
      <c r="Q7" s="38">
        <v>73.319999999999993</v>
      </c>
      <c r="R7" s="38">
        <v>2500</v>
      </c>
      <c r="S7" s="38">
        <v>28574</v>
      </c>
      <c r="T7" s="38">
        <v>216.75</v>
      </c>
      <c r="U7" s="38">
        <v>131.83000000000001</v>
      </c>
      <c r="V7" s="38">
        <v>1008</v>
      </c>
      <c r="W7" s="38">
        <v>1.06</v>
      </c>
      <c r="X7" s="38">
        <v>950.94</v>
      </c>
      <c r="Y7" s="38">
        <v>75.36</v>
      </c>
      <c r="Z7" s="38">
        <v>81.52</v>
      </c>
      <c r="AA7" s="38">
        <v>75.930000000000007</v>
      </c>
      <c r="AB7" s="38">
        <v>84.98</v>
      </c>
      <c r="AC7" s="38">
        <v>85.19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918.35</v>
      </c>
      <c r="BG7" s="38">
        <v>840.69</v>
      </c>
      <c r="BH7" s="38">
        <v>726.05</v>
      </c>
      <c r="BI7" s="38">
        <v>468.7</v>
      </c>
      <c r="BJ7" s="38">
        <v>394.72</v>
      </c>
      <c r="BK7" s="38">
        <v>1622.51</v>
      </c>
      <c r="BL7" s="38">
        <v>1569.13</v>
      </c>
      <c r="BM7" s="38">
        <v>1436</v>
      </c>
      <c r="BN7" s="38">
        <v>1434.89</v>
      </c>
      <c r="BO7" s="38">
        <v>1298.9100000000001</v>
      </c>
      <c r="BP7" s="38">
        <v>1348.09</v>
      </c>
      <c r="BQ7" s="38">
        <v>49.82</v>
      </c>
      <c r="BR7" s="38">
        <v>49.24</v>
      </c>
      <c r="BS7" s="38">
        <v>45.87</v>
      </c>
      <c r="BT7" s="38">
        <v>51.39</v>
      </c>
      <c r="BU7" s="38">
        <v>52.16</v>
      </c>
      <c r="BV7" s="38">
        <v>62.83</v>
      </c>
      <c r="BW7" s="38">
        <v>64.63</v>
      </c>
      <c r="BX7" s="38">
        <v>66.56</v>
      </c>
      <c r="BY7" s="38">
        <v>66.22</v>
      </c>
      <c r="BZ7" s="38">
        <v>69.87</v>
      </c>
      <c r="CA7" s="38">
        <v>69.8</v>
      </c>
      <c r="CB7" s="38">
        <v>290.7</v>
      </c>
      <c r="CC7" s="38">
        <v>297.58999999999997</v>
      </c>
      <c r="CD7" s="38">
        <v>307.75</v>
      </c>
      <c r="CE7" s="38">
        <v>304.06</v>
      </c>
      <c r="CF7" s="38">
        <v>286.67</v>
      </c>
      <c r="CG7" s="38">
        <v>250.43</v>
      </c>
      <c r="CH7" s="38">
        <v>245.75</v>
      </c>
      <c r="CI7" s="38">
        <v>244.29</v>
      </c>
      <c r="CJ7" s="38">
        <v>246.72</v>
      </c>
      <c r="CK7" s="38">
        <v>234.96</v>
      </c>
      <c r="CL7" s="38">
        <v>232.54</v>
      </c>
      <c r="CM7" s="38">
        <v>23.91</v>
      </c>
      <c r="CN7" s="38">
        <v>48.73</v>
      </c>
      <c r="CO7" s="38">
        <v>47.45</v>
      </c>
      <c r="CP7" s="38">
        <v>50.05</v>
      </c>
      <c r="CQ7" s="38">
        <v>51.77</v>
      </c>
      <c r="CR7" s="38">
        <v>42.31</v>
      </c>
      <c r="CS7" s="38">
        <v>43.65</v>
      </c>
      <c r="CT7" s="38">
        <v>43.58</v>
      </c>
      <c r="CU7" s="38">
        <v>41.35</v>
      </c>
      <c r="CV7" s="38">
        <v>42.9</v>
      </c>
      <c r="CW7" s="38">
        <v>42.17</v>
      </c>
      <c r="CX7" s="38">
        <v>94.26</v>
      </c>
      <c r="CY7" s="38">
        <v>96.29</v>
      </c>
      <c r="CZ7" s="38">
        <v>98.94</v>
      </c>
      <c r="DA7" s="38">
        <v>99.68</v>
      </c>
      <c r="DB7" s="38">
        <v>95.63</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2018-01-31T08:29:20Z</cp:lastPrinted>
  <dcterms:created xsi:type="dcterms:W3CDTF">2017-12-25T02:15:00Z</dcterms:created>
  <dcterms:modified xsi:type="dcterms:W3CDTF">2018-02-19T00:37:36Z</dcterms:modified>
  <cp:category/>
</cp:coreProperties>
</file>